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talina Burcea\2013 chestii de birou\Postari SITE\2018\TRANSPARENTA\"/>
    </mc:Choice>
  </mc:AlternateContent>
  <bookViews>
    <workbookView xWindow="0" yWindow="0" windowWidth="28800" windowHeight="12300"/>
  </bookViews>
  <sheets>
    <sheet name="ANFP 31.12.2017" sheetId="8" r:id="rId1"/>
  </sheets>
  <definedNames>
    <definedName name="_xlnm.Print_Area" localSheetId="0">'ANFP 31.12.2017'!$A$1:$E$90</definedName>
  </definedNames>
  <calcPr calcId="162913"/>
</workbook>
</file>

<file path=xl/calcChain.xml><?xml version="1.0" encoding="utf-8"?>
<calcChain xmlns="http://schemas.openxmlformats.org/spreadsheetml/2006/main">
  <c r="E24" i="8" l="1"/>
  <c r="E15" i="8"/>
  <c r="E58" i="8" l="1"/>
  <c r="E66" i="8" l="1"/>
  <c r="E79" i="8"/>
  <c r="E26" i="8"/>
  <c r="E70" i="8"/>
  <c r="E64" i="8"/>
  <c r="E62" i="8"/>
  <c r="E60" i="8"/>
  <c r="E32" i="8"/>
  <c r="E14" i="8"/>
  <c r="E84" i="8" l="1"/>
  <c r="D84" i="8"/>
  <c r="D75" i="8"/>
  <c r="E75" i="8"/>
  <c r="E56" i="8"/>
  <c r="D56" i="8"/>
  <c r="D41" i="8"/>
  <c r="D44" i="8" s="1"/>
  <c r="E44" i="8"/>
  <c r="E35" i="8"/>
  <c r="D35" i="8"/>
  <c r="D24" i="8"/>
  <c r="D22" i="8"/>
  <c r="E22" i="8"/>
  <c r="D76" i="8" l="1"/>
  <c r="D48" i="8"/>
  <c r="D49" i="8" s="1"/>
  <c r="D77" i="8" s="1"/>
  <c r="E76" i="8"/>
  <c r="E48" i="8"/>
  <c r="E49" i="8" s="1"/>
  <c r="E77" i="8" l="1"/>
</calcChain>
</file>

<file path=xl/comments1.xml><?xml version="1.0" encoding="utf-8"?>
<comments xmlns="http://schemas.openxmlformats.org/spreadsheetml/2006/main">
  <authors>
    <author/>
  </authors>
  <commentList>
    <comment ref="A14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4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<sst xmlns="http://schemas.openxmlformats.org/spreadsheetml/2006/main" count="215" uniqueCount="192">
  <si>
    <t>Anexa 1</t>
  </si>
  <si>
    <t xml:space="preserve"> 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</si>
  <si>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</si>
  <si>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</si>
  <si>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</si>
  <si>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</si>
  <si>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</si>
  <si>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</si>
  <si>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</si>
  <si>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</si>
  <si>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</si>
  <si>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</si>
  <si>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</si>
  <si>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</si>
  <si>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</si>
  <si>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</si>
  <si>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</si>
  <si>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</si>
  <si>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</si>
  <si>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</si>
  <si>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                                                      </t>
    </r>
    <r>
      <rPr>
        <sz val="11"/>
        <color indexed="8"/>
        <rFont val="Arial"/>
        <family val="2"/>
        <charset val="238"/>
      </rPr>
      <t>(ct. 2030000+2050000+2060000+2080100+2080200+ 2330000-2800300-2800500-2800800-2900400-2900500-2900800-2930100*)</t>
    </r>
  </si>
  <si>
    <t>03</t>
  </si>
  <si>
    <t>4.</t>
  </si>
  <si>
    <r>
      <t xml:space="preserve">Instalaţii tehnice, mijloace de transport, animale, plantaţii, mobilier, aparatură birotică şi alte active corporale </t>
    </r>
    <r>
      <rPr>
        <sz val="11"/>
        <color indexed="8"/>
        <rFont val="Arial"/>
        <family val="2"/>
        <charset val="238"/>
      </rPr>
      <t>(ct.2130100+2130200+2130300+2130400+2140000+ 2310000 -2810300-2810400-2910300-2910400-2930200*)</t>
    </r>
  </si>
  <si>
    <t>04</t>
  </si>
  <si>
    <t>5.</t>
  </si>
  <si>
    <r>
      <t xml:space="preserve">Terenuri şi clădiri </t>
    </r>
    <r>
      <rPr>
        <sz val="11"/>
        <color indexed="8"/>
        <rFont val="Arial"/>
        <family val="2"/>
        <charset val="238"/>
      </rPr>
      <t>(ct. 2110100+2110200+2120101+2120102+2120201+2120301+ 2120401+2120501+2120601+2120901+2310000-2810100-2810200 -2910100-2910200-2930200)</t>
    </r>
  </si>
  <si>
    <t>05</t>
  </si>
  <si>
    <t>6.</t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</si>
  <si>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</si>
  <si>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</si>
  <si>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</si>
  <si>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</si>
  <si>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</si>
  <si>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</si>
  <si>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</si>
  <si>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</si>
  <si>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</si>
  <si>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</si>
  <si>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</si>
  <si>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</si>
  <si>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</si>
  <si>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</si>
  <si>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</si>
  <si>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</si>
  <si>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</si>
  <si>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</si>
  <si>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</si>
  <si>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</si>
  <si>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</si>
  <si>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</si>
  <si>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-3930000-3940100-3940500-3940600-3950100-3950200-3950300-3950400-3950600-3950700-3950800-3960000-3970000-3980000-4420803)</t>
    </r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</si>
  <si>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</si>
  <si>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</si>
  <si>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</si>
  <si>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</si>
  <si>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 2320000+2340000+4090101+4090102+4110101+4110108+ 4130100+4180000+4250000+4280102+4610101+4610109+ 4730109**+4810101+4810102+4810103+4810200+4810300+4810900+4820000+4830000+4890101+4890301-4910100-4960100+5120800),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</si>
  <si>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</si>
  <si>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</si>
  <si>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</si>
  <si>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</si>
  <si>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</si>
  <si>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</si>
  <si>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</si>
  <si>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</si>
  <si>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</si>
  <si>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(ct. 4310100**+4310200**+4310300**+4310400**+4310500**+ 4310700**+4370100**+4370200**+4370300**+4420802+ 4420400+ 4420800**+4440000**+4460000**+4480200+ 4610102+4630000+4640000+4650100+4650200+4660401+4660402+4660500+4660900+4810101**+4810102**+ 4810103**+ 4810900**+4820000**-4970000), din care:</t>
    </r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</si>
  <si>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</si>
  <si>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</si>
  <si>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</si>
  <si>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</si>
  <si>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</si>
  <si>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</si>
  <si>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</si>
  <si>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</si>
  <si>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</si>
  <si>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</si>
  <si>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</si>
  <si>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</si>
  <si>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</si>
  <si>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</si>
  <si>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</si>
  <si>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+5500101+5520000+5550101+5550400+ 5570101+5580101+5580201+5590101+5600101+5600300+ 5600401+5610101+5610300+5620101+5620300+5620401+5710100+5710300+5710400+5740101+5740102+5740301+ 5740302+5740400+5750100+5750300+5750400-7700000)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</si>
  <si>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</si>
  <si>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</si>
  <si>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</si>
  <si>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</si>
  <si>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</si>
  <si>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</si>
  <si>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</si>
  <si>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</si>
  <si>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</si>
  <si>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</si>
  <si>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</si>
  <si>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</si>
  <si>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</si>
  <si>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</si>
  <si>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</si>
  <si>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</si>
  <si>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5120600+5120700+5120901+5120902+5121000+ 5240100+  5240200+5240300+5550101+5550102+5550103 -7700000)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</si>
  <si>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</si>
  <si>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</si>
  <si>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</si>
  <si>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</si>
  <si>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</si>
  <si>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</si>
  <si>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</si>
  <si>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</si>
  <si>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</si>
  <si>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</si>
  <si>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</si>
  <si>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</si>
  <si>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</si>
  <si>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</si>
  <si>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</si>
  <si>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</si>
  <si>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</si>
  <si>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</si>
  <si>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</si>
  <si>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</si>
  <si>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</si>
  <si>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</si>
  <si>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</si>
  <si>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</si>
  <si>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</si>
  <si>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t>47.</t>
  </si>
  <si>
    <t>48.</t>
  </si>
  <si>
    <t>Decontări privind încheierea execuției bugetului de stat din anul curent (ct. 4890201)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</si>
  <si>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</si>
  <si>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</si>
  <si>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</si>
  <si>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</si>
  <si>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</si>
  <si>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</si>
  <si>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</si>
  <si>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4310100+4310200+4310300+4310400+4310500+ 4310700+4370100+4370200+4370300+4400000+4410000+ 4420300+4420801+4440000+4460000+4480100+4550501+ 4550502+4550503+4620109+4670100+ 4670200+4670300+ 4670400+4670500+4670900+ 4730109+4810900+4820000),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</si>
  <si>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</si>
  <si>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</si>
  <si>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</si>
  <si>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</si>
  <si>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</si>
  <si>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</si>
  <si>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</si>
  <si>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</si>
  <si>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 4540402+4540409+4510601+4510602+4510603+4510605+ 4510606+4510609+4520100+4520200+4530200+4540200+ 4540401+4540402+4540601+4540602+4540603+4550200+ 4550401+4550402+4550403+4550404+4550409+4560400+ 4580401+4580402+4580501+4580502+4590000+4620103+ 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</si>
  <si>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</si>
  <si>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</si>
  <si>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</si>
  <si>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</t>
    </r>
    <r>
      <rPr>
        <sz val="11"/>
        <color indexed="8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</si>
  <si>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</si>
  <si>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</si>
  <si>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</si>
  <si>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</si>
  <si>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</si>
  <si>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</si>
  <si>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</si>
  <si>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</si>
  <si>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</si>
  <si>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</si>
  <si>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</si>
  <si>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</si>
  <si>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</si>
  <si>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</si>
  <si>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</si>
  <si>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</si>
  <si>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</si>
  <si>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</si>
  <si>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</si>
  <si>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</si>
  <si>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</si>
  <si>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</si>
  <si>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r>
      <t xml:space="preserve">Rezerve, fonduri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(ct.1000000+1010000+1020101+1020102+1030000+  1040101+1040102+1050100+1050200+1050300+1050400+ 1050500+1060000+1320000+1330000+1390100)  </t>
    </r>
  </si>
  <si>
    <t>69.</t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</si>
  <si>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</si>
  <si>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</si>
  <si>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</si>
  <si>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</si>
  <si>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</si>
  <si>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</si>
  <si>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</si>
  <si>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</si>
  <si>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</si>
  <si>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</si>
  <si>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</si>
  <si>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>Conducătorul instituţiei</t>
  </si>
  <si>
    <t>Conducătorul compartimentului</t>
  </si>
  <si>
    <t>financiar - contabil</t>
  </si>
  <si>
    <t>AGENTIA NATIONALA A FUNCTIONARILOR PUBLICI</t>
  </si>
  <si>
    <t xml:space="preserve">                      BILANT                       </t>
  </si>
  <si>
    <t>MINISTERUL DEZVOLTARII REGIONALE, ADMINISTRATIEI PUBLICE SI FONDURILOR EUROPENE</t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</si>
  <si>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2690100+4010100+4030100+4040100+4050100+ 4080000+4190000+4620101+4620109+4730109+4810101+ 4810102+4810103+4810200+4810300+4810900+4820000+ 4830000+4890201+5090000+5120800),  din care:</t>
    </r>
  </si>
  <si>
    <t xml:space="preserve"> la data de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</si>
</sst>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1" fillId="0" borderId="0" xfId="0" applyFont="1" applyFill="1"/>
    <xf numFmtId="0" fontId="22" fillId="0" borderId="0" xfId="0" applyFont="1" applyFill="1" applyAlignment="1">
      <alignment horizontal="center"/>
    </xf>
    <xf numFmtId="0" fontId="24" fillId="0" borderId="0" xfId="0" applyFont="1" applyFill="1" applyAlignment="1"/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top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49" fontId="12" fillId="0" borderId="11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3" fontId="9" fillId="0" borderId="11" xfId="0" applyNumberFormat="1" applyFont="1" applyFill="1" applyBorder="1" applyAlignment="1">
      <alignment horizontal="right" vertical="center" wrapText="1"/>
    </xf>
    <xf numFmtId="3" fontId="9" fillId="0" borderId="16" xfId="0" applyNumberFormat="1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49" fontId="12" fillId="0" borderId="17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right" vertical="center" wrapText="1"/>
    </xf>
    <xf numFmtId="3" fontId="6" fillId="0" borderId="18" xfId="0" applyNumberFormat="1" applyFont="1" applyFill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vertical="top" wrapText="1"/>
    </xf>
    <xf numFmtId="0" fontId="15" fillId="0" borderId="15" xfId="0" applyNumberFormat="1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top" wrapText="1"/>
    </xf>
    <xf numFmtId="0" fontId="16" fillId="0" borderId="17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3" fontId="9" fillId="0" borderId="17" xfId="0" applyNumberFormat="1" applyFont="1" applyFill="1" applyBorder="1" applyAlignment="1">
      <alignment horizontal="right" vertical="center" wrapText="1"/>
    </xf>
    <xf numFmtId="3" fontId="9" fillId="0" borderId="18" xfId="0" applyNumberFormat="1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right" vertical="center" wrapText="1"/>
    </xf>
    <xf numFmtId="3" fontId="9" fillId="0" borderId="21" xfId="0" applyNumberFormat="1" applyFont="1" applyFill="1" applyBorder="1" applyAlignment="1">
      <alignment horizontal="right" vertical="center" wrapText="1"/>
    </xf>
    <xf numFmtId="3" fontId="6" fillId="2" borderId="16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K90"/>
  <sheetViews>
    <sheetView tabSelected="1" zoomScaleNormal="100" workbookViewId="0">
      <selection activeCell="J15" sqref="J15"/>
    </sheetView>
  </sheetViews>
  <sheetFormatPr defaultRowHeight="15" x14ac:dyDescent="0.25"/>
  <cols>
    <col min="1" max="1" width="5.5703125" style="1" customWidth="1"/>
    <col min="2" max="2" width="59.85546875" style="2" customWidth="1"/>
    <col min="3" max="3" width="6.42578125" style="3" customWidth="1"/>
    <col min="4" max="4" width="15" style="4" customWidth="1"/>
    <col min="5" max="5" width="15.140625" style="4" customWidth="1"/>
    <col min="6" max="9" width="9.140625" style="4"/>
    <col min="10" max="10" width="12.85546875" style="4" customWidth="1"/>
    <col min="11" max="16384" width="9.140625" style="4"/>
  </cols>
  <sheetData>
    <row r="1" spans="1:11" ht="12.75" x14ac:dyDescent="0.2">
      <c r="A1" s="28" t="s">
        <v>189</v>
      </c>
      <c r="B1" s="29"/>
      <c r="C1" s="29"/>
      <c r="D1" s="30"/>
    </row>
    <row r="2" spans="1:11" ht="12.75" x14ac:dyDescent="0.2">
      <c r="A2" s="28" t="s">
        <v>187</v>
      </c>
      <c r="B2" s="29"/>
      <c r="C2" s="29"/>
      <c r="D2" s="30"/>
    </row>
    <row r="3" spans="1:11" ht="12.75" x14ac:dyDescent="0.2">
      <c r="A3" s="29"/>
      <c r="B3" s="29"/>
      <c r="C3" s="29"/>
      <c r="D3" s="31"/>
    </row>
    <row r="4" spans="1:11" ht="12.75" x14ac:dyDescent="0.2">
      <c r="A4" s="32"/>
      <c r="B4" s="32"/>
      <c r="C4" s="29"/>
      <c r="D4" s="30" t="s">
        <v>1</v>
      </c>
    </row>
    <row r="5" spans="1:11" ht="12.75" x14ac:dyDescent="0.2">
      <c r="A5" s="32"/>
      <c r="B5" s="32"/>
      <c r="C5" s="29"/>
      <c r="D5" s="28"/>
      <c r="E5" s="31" t="s">
        <v>0</v>
      </c>
    </row>
    <row r="6" spans="1:11" ht="15.75" x14ac:dyDescent="0.2">
      <c r="A6" s="77" t="s">
        <v>188</v>
      </c>
      <c r="B6" s="77"/>
      <c r="C6" s="77"/>
      <c r="D6" s="77"/>
      <c r="E6" s="77"/>
    </row>
    <row r="7" spans="1:11" ht="15.75" customHeight="1" x14ac:dyDescent="0.2">
      <c r="A7" s="78" t="s">
        <v>191</v>
      </c>
      <c r="B7" s="78"/>
      <c r="C7" s="78"/>
      <c r="D7" s="78"/>
      <c r="E7" s="78"/>
    </row>
    <row r="8" spans="1:11" ht="15.75" x14ac:dyDescent="0.25">
      <c r="A8" s="6"/>
      <c r="B8" s="32"/>
      <c r="C8" s="7"/>
      <c r="D8" s="5"/>
      <c r="E8" s="8"/>
    </row>
    <row r="9" spans="1:11" ht="16.5" thickBot="1" x14ac:dyDescent="0.3">
      <c r="A9" s="9"/>
      <c r="B9" s="10" t="s">
        <v>2</v>
      </c>
      <c r="C9" s="11"/>
      <c r="D9" s="12"/>
      <c r="E9" s="13" t="s">
        <v>3</v>
      </c>
    </row>
    <row r="10" spans="1:11" ht="48" customHeight="1" thickBot="1" x14ac:dyDescent="0.25">
      <c r="A10" s="14" t="s">
        <v>4</v>
      </c>
      <c r="B10" s="15" t="s">
        <v>5</v>
      </c>
      <c r="C10" s="16" t="s">
        <v>6</v>
      </c>
      <c r="D10" s="17" t="s">
        <v>7</v>
      </c>
      <c r="E10" s="18" t="s">
        <v>8</v>
      </c>
    </row>
    <row r="11" spans="1:11" ht="17.25" customHeight="1" thickBot="1" x14ac:dyDescent="0.25">
      <c r="A11" s="33" t="s">
        <v>9</v>
      </c>
      <c r="B11" s="34" t="s">
        <v>10</v>
      </c>
      <c r="C11" s="35" t="s">
        <v>11</v>
      </c>
      <c r="D11" s="36">
        <v>1</v>
      </c>
      <c r="E11" s="37">
        <v>2</v>
      </c>
    </row>
    <row r="12" spans="1:11" ht="19.5" customHeight="1" thickBot="1" x14ac:dyDescent="0.25">
      <c r="A12" s="38" t="s">
        <v>12</v>
      </c>
      <c r="B12" s="39" t="s">
        <v>13</v>
      </c>
      <c r="C12" s="40" t="s">
        <v>14</v>
      </c>
      <c r="D12" s="41" t="s">
        <v>15</v>
      </c>
      <c r="E12" s="42" t="s">
        <v>15</v>
      </c>
    </row>
    <row r="13" spans="1:11" ht="21" customHeight="1" thickBot="1" x14ac:dyDescent="0.25">
      <c r="A13" s="38" t="s">
        <v>16</v>
      </c>
      <c r="B13" s="39" t="s">
        <v>17</v>
      </c>
      <c r="C13" s="40" t="s">
        <v>18</v>
      </c>
      <c r="D13" s="41" t="s">
        <v>15</v>
      </c>
      <c r="E13" s="42" t="s">
        <v>15</v>
      </c>
    </row>
    <row r="14" spans="1:11" ht="60.75" customHeight="1" thickBot="1" x14ac:dyDescent="0.25">
      <c r="A14" s="38" t="s">
        <v>19</v>
      </c>
      <c r="B14" s="43" t="s">
        <v>20</v>
      </c>
      <c r="C14" s="45" t="s">
        <v>21</v>
      </c>
      <c r="D14" s="47">
        <v>3189414</v>
      </c>
      <c r="E14" s="46">
        <f>6838804+4896743-5666138-4850863</f>
        <v>1218546</v>
      </c>
    </row>
    <row r="15" spans="1:11" ht="78" customHeight="1" thickBot="1" x14ac:dyDescent="0.25">
      <c r="A15" s="38" t="s">
        <v>22</v>
      </c>
      <c r="B15" s="43" t="s">
        <v>23</v>
      </c>
      <c r="C15" s="45" t="s">
        <v>24</v>
      </c>
      <c r="D15" s="47">
        <v>1473833</v>
      </c>
      <c r="E15" s="46">
        <f>2888604+8426190+558072+2114200-10924135-2074758-1</f>
        <v>988172</v>
      </c>
    </row>
    <row r="16" spans="1:11" ht="62.25" customHeight="1" thickBot="1" x14ac:dyDescent="0.25">
      <c r="A16" s="38" t="s">
        <v>25</v>
      </c>
      <c r="B16" s="43" t="s">
        <v>26</v>
      </c>
      <c r="C16" s="45" t="s">
        <v>27</v>
      </c>
      <c r="D16" s="47">
        <v>3281178</v>
      </c>
      <c r="E16" s="46">
        <v>0</v>
      </c>
      <c r="G16" s="76"/>
      <c r="H16" s="76"/>
      <c r="I16" s="76"/>
      <c r="J16" s="76"/>
      <c r="K16" s="76"/>
    </row>
    <row r="17" spans="1:11" ht="33" customHeight="1" thickBot="1" x14ac:dyDescent="0.25">
      <c r="A17" s="38" t="s">
        <v>28</v>
      </c>
      <c r="B17" s="43" t="s">
        <v>29</v>
      </c>
      <c r="C17" s="45" t="s">
        <v>30</v>
      </c>
      <c r="D17" s="47">
        <v>0</v>
      </c>
      <c r="E17" s="46">
        <v>0</v>
      </c>
      <c r="G17" s="76"/>
      <c r="H17" s="76"/>
      <c r="I17" s="76"/>
      <c r="J17" s="76"/>
      <c r="K17" s="76"/>
    </row>
    <row r="18" spans="1:11" ht="76.150000000000006" customHeight="1" thickBot="1" x14ac:dyDescent="0.25">
      <c r="A18" s="38" t="s">
        <v>31</v>
      </c>
      <c r="B18" s="43" t="s">
        <v>32</v>
      </c>
      <c r="C18" s="45" t="s">
        <v>33</v>
      </c>
      <c r="D18" s="47">
        <v>0</v>
      </c>
      <c r="E18" s="46">
        <v>0</v>
      </c>
    </row>
    <row r="19" spans="1:11" ht="42" customHeight="1" thickBot="1" x14ac:dyDescent="0.25">
      <c r="A19" s="38" t="s">
        <v>34</v>
      </c>
      <c r="B19" s="44" t="s">
        <v>35</v>
      </c>
      <c r="C19" s="45" t="s">
        <v>36</v>
      </c>
      <c r="D19" s="47">
        <v>0</v>
      </c>
      <c r="E19" s="46">
        <v>0</v>
      </c>
    </row>
    <row r="20" spans="1:11" ht="61.5" customHeight="1" thickBot="1" x14ac:dyDescent="0.25">
      <c r="A20" s="38" t="s">
        <v>37</v>
      </c>
      <c r="B20" s="43" t="s">
        <v>38</v>
      </c>
      <c r="C20" s="45" t="s">
        <v>39</v>
      </c>
      <c r="D20" s="47">
        <v>0</v>
      </c>
      <c r="E20" s="46">
        <v>0</v>
      </c>
    </row>
    <row r="21" spans="1:11" ht="56.25" customHeight="1" thickBot="1" x14ac:dyDescent="0.25">
      <c r="A21" s="38" t="s">
        <v>40</v>
      </c>
      <c r="B21" s="44" t="s">
        <v>41</v>
      </c>
      <c r="C21" s="45" t="s">
        <v>42</v>
      </c>
      <c r="D21" s="47">
        <v>0</v>
      </c>
      <c r="E21" s="46">
        <v>0</v>
      </c>
    </row>
    <row r="22" spans="1:11" ht="32.25" customHeight="1" thickBot="1" x14ac:dyDescent="0.25">
      <c r="A22" s="38" t="s">
        <v>43</v>
      </c>
      <c r="B22" s="43" t="s">
        <v>44</v>
      </c>
      <c r="C22" s="45" t="s">
        <v>45</v>
      </c>
      <c r="D22" s="48">
        <f>D14+D15+D16+D17+D18+D20</f>
        <v>7944425</v>
      </c>
      <c r="E22" s="49">
        <f>E14+E15+E16+E17+E18+E20</f>
        <v>2206718</v>
      </c>
    </row>
    <row r="23" spans="1:11" ht="21" customHeight="1" thickBot="1" x14ac:dyDescent="0.25">
      <c r="A23" s="38" t="s">
        <v>46</v>
      </c>
      <c r="B23" s="43" t="s">
        <v>47</v>
      </c>
      <c r="C23" s="45" t="s">
        <v>48</v>
      </c>
      <c r="D23" s="50" t="s">
        <v>49</v>
      </c>
      <c r="E23" s="51" t="s">
        <v>49</v>
      </c>
    </row>
    <row r="24" spans="1:11" ht="161.25" customHeight="1" thickBot="1" x14ac:dyDescent="0.25">
      <c r="A24" s="38" t="s">
        <v>50</v>
      </c>
      <c r="B24" s="43" t="s">
        <v>51</v>
      </c>
      <c r="C24" s="45" t="s">
        <v>52</v>
      </c>
      <c r="D24" s="47">
        <f>2682332+1</f>
        <v>2682333</v>
      </c>
      <c r="E24" s="46">
        <f>330060+2735371-3+1</f>
        <v>3065429</v>
      </c>
    </row>
    <row r="25" spans="1:11" ht="33" customHeight="1" thickBot="1" x14ac:dyDescent="0.25">
      <c r="A25" s="52" t="s">
        <v>53</v>
      </c>
      <c r="B25" s="43" t="s">
        <v>54</v>
      </c>
      <c r="C25" s="53">
        <v>20</v>
      </c>
      <c r="D25" s="50" t="s">
        <v>49</v>
      </c>
      <c r="E25" s="51" t="s">
        <v>49</v>
      </c>
    </row>
    <row r="26" spans="1:11" ht="102.75" customHeight="1" thickBot="1" x14ac:dyDescent="0.25">
      <c r="A26" s="52" t="s">
        <v>55</v>
      </c>
      <c r="B26" s="43" t="s">
        <v>56</v>
      </c>
      <c r="C26" s="53">
        <v>21</v>
      </c>
      <c r="D26" s="47">
        <v>86867</v>
      </c>
      <c r="E26" s="46">
        <f>82929+63526</f>
        <v>146455</v>
      </c>
    </row>
    <row r="27" spans="1:11" ht="39.75" customHeight="1" thickBot="1" x14ac:dyDescent="0.25">
      <c r="A27" s="52" t="s">
        <v>57</v>
      </c>
      <c r="B27" s="43" t="s">
        <v>58</v>
      </c>
      <c r="C27" s="45" t="s">
        <v>59</v>
      </c>
      <c r="D27" s="47">
        <v>11620462</v>
      </c>
      <c r="E27" s="46">
        <v>0</v>
      </c>
    </row>
    <row r="28" spans="1:11" ht="58.9" customHeight="1" thickBot="1" x14ac:dyDescent="0.25">
      <c r="A28" s="52" t="s">
        <v>60</v>
      </c>
      <c r="B28" s="43" t="s">
        <v>61</v>
      </c>
      <c r="C28" s="53">
        <v>22</v>
      </c>
      <c r="D28" s="47">
        <v>0</v>
      </c>
      <c r="E28" s="46">
        <v>0</v>
      </c>
    </row>
    <row r="29" spans="1:11" ht="36" customHeight="1" thickBot="1" x14ac:dyDescent="0.25">
      <c r="A29" s="54" t="s">
        <v>62</v>
      </c>
      <c r="B29" s="55" t="s">
        <v>63</v>
      </c>
      <c r="C29" s="56" t="s">
        <v>64</v>
      </c>
      <c r="D29" s="57"/>
      <c r="E29" s="58">
        <v>0</v>
      </c>
    </row>
    <row r="30" spans="1:11" ht="116.25" customHeight="1" thickBot="1" x14ac:dyDescent="0.25">
      <c r="A30" s="52" t="s">
        <v>65</v>
      </c>
      <c r="B30" s="43" t="s">
        <v>66</v>
      </c>
      <c r="C30" s="53">
        <v>23</v>
      </c>
      <c r="D30" s="47">
        <v>17980</v>
      </c>
      <c r="E30" s="46">
        <v>11661</v>
      </c>
    </row>
    <row r="31" spans="1:11" ht="45.75" customHeight="1" thickBot="1" x14ac:dyDescent="0.25">
      <c r="A31" s="54" t="s">
        <v>67</v>
      </c>
      <c r="B31" s="55" t="s">
        <v>68</v>
      </c>
      <c r="C31" s="59">
        <v>24</v>
      </c>
      <c r="D31" s="57">
        <v>0</v>
      </c>
      <c r="E31" s="58">
        <v>0</v>
      </c>
    </row>
    <row r="32" spans="1:11" ht="147" customHeight="1" thickBot="1" x14ac:dyDescent="0.25">
      <c r="A32" s="52" t="s">
        <v>69</v>
      </c>
      <c r="B32" s="43" t="s">
        <v>70</v>
      </c>
      <c r="C32" s="53">
        <v>25</v>
      </c>
      <c r="D32" s="47">
        <v>421165</v>
      </c>
      <c r="E32" s="46">
        <f>259583+335581</f>
        <v>595164</v>
      </c>
    </row>
    <row r="33" spans="1:5" ht="44.25" customHeight="1" thickBot="1" x14ac:dyDescent="0.25">
      <c r="A33" s="52" t="s">
        <v>71</v>
      </c>
      <c r="B33" s="44" t="s">
        <v>72</v>
      </c>
      <c r="C33" s="53">
        <v>26</v>
      </c>
      <c r="D33" s="47">
        <v>85584</v>
      </c>
      <c r="E33" s="46">
        <v>259583</v>
      </c>
    </row>
    <row r="34" spans="1:5" ht="89.25" customHeight="1" thickBot="1" x14ac:dyDescent="0.25">
      <c r="A34" s="52" t="s">
        <v>73</v>
      </c>
      <c r="B34" s="43" t="s">
        <v>74</v>
      </c>
      <c r="C34" s="53">
        <v>27</v>
      </c>
      <c r="D34" s="47">
        <v>0</v>
      </c>
      <c r="E34" s="46">
        <v>0</v>
      </c>
    </row>
    <row r="35" spans="1:5" ht="20.25" customHeight="1" thickBot="1" x14ac:dyDescent="0.25">
      <c r="A35" s="52" t="s">
        <v>75</v>
      </c>
      <c r="B35" s="43" t="s">
        <v>76</v>
      </c>
      <c r="C35" s="53">
        <v>30</v>
      </c>
      <c r="D35" s="48">
        <f>D26+D30+D32+D34</f>
        <v>526012</v>
      </c>
      <c r="E35" s="49">
        <f>E26+E30+E32+E34</f>
        <v>753280</v>
      </c>
    </row>
    <row r="36" spans="1:5" ht="21" customHeight="1" thickBot="1" x14ac:dyDescent="0.25">
      <c r="A36" s="52" t="s">
        <v>77</v>
      </c>
      <c r="B36" s="43" t="s">
        <v>78</v>
      </c>
      <c r="C36" s="53">
        <v>31</v>
      </c>
      <c r="D36" s="48">
        <v>0</v>
      </c>
      <c r="E36" s="49">
        <v>0</v>
      </c>
    </row>
    <row r="37" spans="1:5" ht="19.5" customHeight="1" thickBot="1" x14ac:dyDescent="0.25">
      <c r="A37" s="52" t="s">
        <v>79</v>
      </c>
      <c r="B37" s="43" t="s">
        <v>80</v>
      </c>
      <c r="C37" s="53">
        <v>32</v>
      </c>
      <c r="D37" s="50" t="s">
        <v>49</v>
      </c>
      <c r="E37" s="51" t="s">
        <v>49</v>
      </c>
    </row>
    <row r="38" spans="1:5" ht="177.75" customHeight="1" thickBot="1" x14ac:dyDescent="0.25">
      <c r="A38" s="52" t="s">
        <v>81</v>
      </c>
      <c r="B38" s="60" t="s">
        <v>82</v>
      </c>
      <c r="C38" s="53">
        <v>33</v>
      </c>
      <c r="D38" s="47">
        <v>47076</v>
      </c>
      <c r="E38" s="46">
        <v>19711</v>
      </c>
    </row>
    <row r="39" spans="1:5" ht="49.35" customHeight="1" thickBot="1" x14ac:dyDescent="0.25">
      <c r="A39" s="52" t="s">
        <v>83</v>
      </c>
      <c r="B39" s="61" t="s">
        <v>84</v>
      </c>
      <c r="C39" s="45" t="s">
        <v>85</v>
      </c>
      <c r="D39" s="47">
        <v>13000</v>
      </c>
      <c r="E39" s="46">
        <v>29850</v>
      </c>
    </row>
    <row r="40" spans="1:5" ht="21.75" customHeight="1" thickBot="1" x14ac:dyDescent="0.25">
      <c r="A40" s="52" t="s">
        <v>86</v>
      </c>
      <c r="B40" s="43" t="s">
        <v>87</v>
      </c>
      <c r="C40" s="53">
        <v>34</v>
      </c>
      <c r="D40" s="50" t="s">
        <v>49</v>
      </c>
      <c r="E40" s="51" t="s">
        <v>49</v>
      </c>
    </row>
    <row r="41" spans="1:5" ht="129" customHeight="1" thickBot="1" x14ac:dyDescent="0.25">
      <c r="A41" s="52" t="s">
        <v>88</v>
      </c>
      <c r="B41" s="43" t="s">
        <v>89</v>
      </c>
      <c r="C41" s="53">
        <v>35</v>
      </c>
      <c r="D41" s="47">
        <f>5639-1</f>
        <v>5638</v>
      </c>
      <c r="E41" s="46">
        <v>5927</v>
      </c>
    </row>
    <row r="42" spans="1:5" ht="33" customHeight="1" thickBot="1" x14ac:dyDescent="0.25">
      <c r="A42" s="52" t="s">
        <v>90</v>
      </c>
      <c r="B42" s="44" t="s">
        <v>91</v>
      </c>
      <c r="C42" s="53" t="s">
        <v>92</v>
      </c>
      <c r="D42" s="47">
        <v>0</v>
      </c>
      <c r="E42" s="46">
        <v>0</v>
      </c>
    </row>
    <row r="43" spans="1:5" ht="17.25" customHeight="1" thickBot="1" x14ac:dyDescent="0.25">
      <c r="A43" s="52" t="s">
        <v>93</v>
      </c>
      <c r="B43" s="43" t="s">
        <v>87</v>
      </c>
      <c r="C43" s="53">
        <v>36</v>
      </c>
      <c r="D43" s="62" t="s">
        <v>94</v>
      </c>
      <c r="E43" s="63" t="s">
        <v>95</v>
      </c>
    </row>
    <row r="44" spans="1:5" ht="23.25" customHeight="1" thickBot="1" x14ac:dyDescent="0.25">
      <c r="A44" s="52" t="s">
        <v>96</v>
      </c>
      <c r="B44" s="43" t="s">
        <v>97</v>
      </c>
      <c r="C44" s="53">
        <v>40</v>
      </c>
      <c r="D44" s="48">
        <f>D38+D39+D41+D42</f>
        <v>65714</v>
      </c>
      <c r="E44" s="49">
        <f>E38+E39+E41+E42</f>
        <v>55488</v>
      </c>
    </row>
    <row r="45" spans="1:5" ht="75.400000000000006" customHeight="1" thickBot="1" x14ac:dyDescent="0.25">
      <c r="A45" s="52" t="s">
        <v>98</v>
      </c>
      <c r="B45" s="43" t="s">
        <v>99</v>
      </c>
      <c r="C45" s="53">
        <v>41</v>
      </c>
      <c r="D45" s="47">
        <v>0</v>
      </c>
      <c r="E45" s="46">
        <v>0</v>
      </c>
    </row>
    <row r="46" spans="1:5" ht="30.75" customHeight="1" thickBot="1" x14ac:dyDescent="0.25">
      <c r="A46" s="52" t="s">
        <v>100</v>
      </c>
      <c r="B46" s="44" t="s">
        <v>101</v>
      </c>
      <c r="C46" s="53" t="s">
        <v>102</v>
      </c>
      <c r="D46" s="47">
        <v>0</v>
      </c>
      <c r="E46" s="46">
        <v>0</v>
      </c>
    </row>
    <row r="47" spans="1:5" ht="19.5" customHeight="1" thickBot="1" x14ac:dyDescent="0.25">
      <c r="A47" s="52" t="s">
        <v>103</v>
      </c>
      <c r="B47" s="43" t="s">
        <v>104</v>
      </c>
      <c r="C47" s="53">
        <v>42</v>
      </c>
      <c r="D47" s="47">
        <v>0</v>
      </c>
      <c r="E47" s="46">
        <v>3019</v>
      </c>
    </row>
    <row r="48" spans="1:5" ht="32.25" customHeight="1" thickBot="1" x14ac:dyDescent="0.25">
      <c r="A48" s="52" t="s">
        <v>105</v>
      </c>
      <c r="B48" s="43" t="s">
        <v>106</v>
      </c>
      <c r="C48" s="53">
        <v>45</v>
      </c>
      <c r="D48" s="48">
        <f>D24+D35+D36+D44+D45+D46+D47</f>
        <v>3274059</v>
      </c>
      <c r="E48" s="49">
        <f>E24+E35+E36+E44+E45+E46+E47</f>
        <v>3877216</v>
      </c>
    </row>
    <row r="49" spans="1:5" ht="20.25" customHeight="1" thickBot="1" x14ac:dyDescent="0.25">
      <c r="A49" s="52" t="s">
        <v>107</v>
      </c>
      <c r="B49" s="43" t="s">
        <v>108</v>
      </c>
      <c r="C49" s="53">
        <v>46</v>
      </c>
      <c r="D49" s="48">
        <f>D22+D48</f>
        <v>11218484</v>
      </c>
      <c r="E49" s="49">
        <f>E22+E48</f>
        <v>6083934</v>
      </c>
    </row>
    <row r="50" spans="1:5" ht="17.25" customHeight="1" thickBot="1" x14ac:dyDescent="0.25">
      <c r="A50" s="52" t="s">
        <v>109</v>
      </c>
      <c r="B50" s="43" t="s">
        <v>110</v>
      </c>
      <c r="C50" s="53">
        <v>50</v>
      </c>
      <c r="D50" s="50" t="s">
        <v>49</v>
      </c>
      <c r="E50" s="51" t="s">
        <v>49</v>
      </c>
    </row>
    <row r="51" spans="1:5" ht="30.75" customHeight="1" thickBot="1" x14ac:dyDescent="0.25">
      <c r="A51" s="52" t="s">
        <v>111</v>
      </c>
      <c r="B51" s="43" t="s">
        <v>112</v>
      </c>
      <c r="C51" s="53">
        <v>51</v>
      </c>
      <c r="D51" s="50" t="s">
        <v>49</v>
      </c>
      <c r="E51" s="51" t="s">
        <v>49</v>
      </c>
    </row>
    <row r="52" spans="1:5" ht="63.75" customHeight="1" thickBot="1" x14ac:dyDescent="0.25">
      <c r="A52" s="52" t="s">
        <v>113</v>
      </c>
      <c r="B52" s="43" t="s">
        <v>114</v>
      </c>
      <c r="C52" s="53">
        <v>52</v>
      </c>
      <c r="D52" s="47">
        <v>5855</v>
      </c>
      <c r="E52" s="46">
        <v>5927</v>
      </c>
    </row>
    <row r="53" spans="1:5" ht="29.25" customHeight="1" thickBot="1" x14ac:dyDescent="0.25">
      <c r="A53" s="52" t="s">
        <v>115</v>
      </c>
      <c r="B53" s="44" t="s">
        <v>116</v>
      </c>
      <c r="C53" s="53">
        <v>53</v>
      </c>
      <c r="D53" s="47">
        <v>0</v>
      </c>
      <c r="E53" s="46">
        <v>0</v>
      </c>
    </row>
    <row r="54" spans="1:5" ht="61.15" customHeight="1" thickBot="1" x14ac:dyDescent="0.25">
      <c r="A54" s="52" t="s">
        <v>117</v>
      </c>
      <c r="B54" s="43" t="s">
        <v>118</v>
      </c>
      <c r="C54" s="53">
        <v>54</v>
      </c>
      <c r="D54" s="47">
        <v>0</v>
      </c>
      <c r="E54" s="46">
        <v>0</v>
      </c>
    </row>
    <row r="55" spans="1:5" ht="35.25" customHeight="1" thickBot="1" x14ac:dyDescent="0.25">
      <c r="A55" s="52" t="s">
        <v>119</v>
      </c>
      <c r="B55" s="43" t="s">
        <v>120</v>
      </c>
      <c r="C55" s="53">
        <v>55</v>
      </c>
      <c r="D55" s="47">
        <v>21369</v>
      </c>
      <c r="E55" s="46">
        <v>0</v>
      </c>
    </row>
    <row r="56" spans="1:5" ht="18.75" customHeight="1" thickBot="1" x14ac:dyDescent="0.25">
      <c r="A56" s="52" t="s">
        <v>121</v>
      </c>
      <c r="B56" s="43" t="s">
        <v>122</v>
      </c>
      <c r="C56" s="53">
        <v>58</v>
      </c>
      <c r="D56" s="48">
        <f>D52+D54+D55</f>
        <v>27224</v>
      </c>
      <c r="E56" s="49">
        <f>E52+E54+E55</f>
        <v>5927</v>
      </c>
    </row>
    <row r="57" spans="1:5" ht="31.5" customHeight="1" thickBot="1" x14ac:dyDescent="0.25">
      <c r="A57" s="52" t="s">
        <v>123</v>
      </c>
      <c r="B57" s="43" t="s">
        <v>124</v>
      </c>
      <c r="C57" s="53">
        <v>59</v>
      </c>
      <c r="D57" s="50" t="s">
        <v>49</v>
      </c>
      <c r="E57" s="51" t="s">
        <v>49</v>
      </c>
    </row>
    <row r="58" spans="1:5" ht="90" customHeight="1" thickBot="1" x14ac:dyDescent="0.25">
      <c r="A58" s="54" t="s">
        <v>125</v>
      </c>
      <c r="B58" s="64" t="s">
        <v>190</v>
      </c>
      <c r="C58" s="59">
        <v>60</v>
      </c>
      <c r="D58" s="57">
        <v>11894671</v>
      </c>
      <c r="E58" s="58">
        <f>398748+3103+14530555</f>
        <v>14932406</v>
      </c>
    </row>
    <row r="59" spans="1:5" ht="42.75" customHeight="1" thickBot="1" x14ac:dyDescent="0.25">
      <c r="A59" s="52" t="s">
        <v>126</v>
      </c>
      <c r="B59" s="43" t="s">
        <v>127</v>
      </c>
      <c r="C59" s="53" t="s">
        <v>128</v>
      </c>
      <c r="D59" s="47">
        <v>11620462</v>
      </c>
      <c r="E59" s="75">
        <v>14530555</v>
      </c>
    </row>
    <row r="60" spans="1:5" ht="45.75" customHeight="1" thickBot="1" x14ac:dyDescent="0.25">
      <c r="A60" s="54" t="s">
        <v>129</v>
      </c>
      <c r="B60" s="55" t="s">
        <v>130</v>
      </c>
      <c r="C60" s="59">
        <v>61</v>
      </c>
      <c r="D60" s="57">
        <v>274209</v>
      </c>
      <c r="E60" s="58">
        <f>398748+3103</f>
        <v>401851</v>
      </c>
    </row>
    <row r="61" spans="1:5" ht="18.75" customHeight="1" thickBot="1" x14ac:dyDescent="0.25">
      <c r="A61" s="52" t="s">
        <v>131</v>
      </c>
      <c r="B61" s="44" t="s">
        <v>132</v>
      </c>
      <c r="C61" s="53" t="s">
        <v>133</v>
      </c>
      <c r="D61" s="47">
        <v>0</v>
      </c>
      <c r="E61" s="46">
        <v>0</v>
      </c>
    </row>
    <row r="62" spans="1:5" ht="103.5" customHeight="1" thickBot="1" x14ac:dyDescent="0.25">
      <c r="A62" s="54" t="s">
        <v>134</v>
      </c>
      <c r="B62" s="64" t="s">
        <v>135</v>
      </c>
      <c r="C62" s="59">
        <v>62</v>
      </c>
      <c r="D62" s="57">
        <v>275200</v>
      </c>
      <c r="E62" s="58">
        <f>101402+67396+33896+35547+964+3201+3194+88510+8740</f>
        <v>342850</v>
      </c>
    </row>
    <row r="63" spans="1:5" ht="19.5" customHeight="1" thickBot="1" x14ac:dyDescent="0.25">
      <c r="A63" s="52" t="s">
        <v>136</v>
      </c>
      <c r="B63" s="44" t="s">
        <v>137</v>
      </c>
      <c r="C63" s="53">
        <v>63</v>
      </c>
      <c r="D63" s="50" t="s">
        <v>49</v>
      </c>
      <c r="E63" s="51" t="s">
        <v>49</v>
      </c>
    </row>
    <row r="64" spans="1:5" ht="45" customHeight="1" thickBot="1" x14ac:dyDescent="0.25">
      <c r="A64" s="54" t="s">
        <v>138</v>
      </c>
      <c r="B64" s="55" t="s">
        <v>139</v>
      </c>
      <c r="C64" s="59" t="s">
        <v>140</v>
      </c>
      <c r="D64" s="57">
        <v>192875</v>
      </c>
      <c r="E64" s="58">
        <f>101402+67396+33898+35547+964+3201+3194</f>
        <v>245602</v>
      </c>
    </row>
    <row r="65" spans="1:5" ht="34.5" customHeight="1" thickBot="1" x14ac:dyDescent="0.25">
      <c r="A65" s="52" t="s">
        <v>141</v>
      </c>
      <c r="B65" s="44" t="s">
        <v>142</v>
      </c>
      <c r="C65" s="53">
        <v>64</v>
      </c>
      <c r="D65" s="47">
        <v>0</v>
      </c>
      <c r="E65" s="46">
        <v>0</v>
      </c>
    </row>
    <row r="66" spans="1:5" ht="145.5" customHeight="1" thickBot="1" x14ac:dyDescent="0.25">
      <c r="A66" s="54" t="s">
        <v>143</v>
      </c>
      <c r="B66" s="64" t="s">
        <v>144</v>
      </c>
      <c r="C66" s="59">
        <v>65</v>
      </c>
      <c r="D66" s="57">
        <v>163241</v>
      </c>
      <c r="E66" s="58">
        <f>39723+259583+1</f>
        <v>299307</v>
      </c>
    </row>
    <row r="67" spans="1:5" ht="33.75" customHeight="1" thickBot="1" x14ac:dyDescent="0.25">
      <c r="A67" s="52" t="s">
        <v>145</v>
      </c>
      <c r="B67" s="44" t="s">
        <v>146</v>
      </c>
      <c r="C67" s="53">
        <v>66</v>
      </c>
      <c r="D67" s="47">
        <v>77657</v>
      </c>
      <c r="E67" s="46">
        <v>39723</v>
      </c>
    </row>
    <row r="68" spans="1:5" ht="88.9" customHeight="1" thickBot="1" x14ac:dyDescent="0.25">
      <c r="A68" s="54" t="s">
        <v>147</v>
      </c>
      <c r="B68" s="64" t="s">
        <v>148</v>
      </c>
      <c r="C68" s="59">
        <v>70</v>
      </c>
      <c r="D68" s="57">
        <v>0</v>
      </c>
      <c r="E68" s="58">
        <v>0</v>
      </c>
    </row>
    <row r="69" spans="1:5" ht="102.2" customHeight="1" thickBot="1" x14ac:dyDescent="0.25">
      <c r="A69" s="52" t="s">
        <v>149</v>
      </c>
      <c r="B69" s="43" t="s">
        <v>150</v>
      </c>
      <c r="C69" s="53">
        <v>71</v>
      </c>
      <c r="D69" s="47">
        <v>0</v>
      </c>
      <c r="E69" s="46">
        <v>0</v>
      </c>
    </row>
    <row r="70" spans="1:5" ht="35.25" customHeight="1" thickBot="1" x14ac:dyDescent="0.25">
      <c r="A70" s="54" t="s">
        <v>151</v>
      </c>
      <c r="B70" s="64" t="s">
        <v>152</v>
      </c>
      <c r="C70" s="59">
        <v>72</v>
      </c>
      <c r="D70" s="57">
        <v>363029</v>
      </c>
      <c r="E70" s="58">
        <f>443644+15386+8060</f>
        <v>467090</v>
      </c>
    </row>
    <row r="71" spans="1:5" ht="60.75" customHeight="1" thickBot="1" x14ac:dyDescent="0.25">
      <c r="A71" s="52" t="s">
        <v>153</v>
      </c>
      <c r="B71" s="43" t="s">
        <v>154</v>
      </c>
      <c r="C71" s="53">
        <v>73</v>
      </c>
      <c r="D71" s="47">
        <v>60071</v>
      </c>
      <c r="E71" s="46">
        <v>0</v>
      </c>
    </row>
    <row r="72" spans="1:5" s="19" customFormat="1" ht="21" customHeight="1" thickBot="1" x14ac:dyDescent="0.25">
      <c r="A72" s="54" t="s">
        <v>155</v>
      </c>
      <c r="B72" s="64" t="s">
        <v>156</v>
      </c>
      <c r="C72" s="59" t="s">
        <v>157</v>
      </c>
      <c r="D72" s="65" t="s">
        <v>49</v>
      </c>
      <c r="E72" s="66" t="s">
        <v>49</v>
      </c>
    </row>
    <row r="73" spans="1:5" ht="21.75" customHeight="1" thickBot="1" x14ac:dyDescent="0.25">
      <c r="A73" s="52" t="s">
        <v>158</v>
      </c>
      <c r="B73" s="43" t="s">
        <v>159</v>
      </c>
      <c r="C73" s="53">
        <v>74</v>
      </c>
      <c r="D73" s="48">
        <v>0</v>
      </c>
      <c r="E73" s="49">
        <v>0</v>
      </c>
    </row>
    <row r="74" spans="1:5" ht="31.5" customHeight="1" thickBot="1" x14ac:dyDescent="0.25">
      <c r="A74" s="54" t="s">
        <v>160</v>
      </c>
      <c r="B74" s="67" t="s">
        <v>161</v>
      </c>
      <c r="C74" s="59">
        <v>75</v>
      </c>
      <c r="D74" s="68">
        <v>0</v>
      </c>
      <c r="E74" s="69">
        <v>0</v>
      </c>
    </row>
    <row r="75" spans="1:5" ht="33" customHeight="1" thickBot="1" x14ac:dyDescent="0.25">
      <c r="A75" s="52" t="s">
        <v>162</v>
      </c>
      <c r="B75" s="43" t="s">
        <v>163</v>
      </c>
      <c r="C75" s="53">
        <v>78</v>
      </c>
      <c r="D75" s="48">
        <f>D58+D62+D66+D68+D69+D70+D71+D73+D74</f>
        <v>12756212</v>
      </c>
      <c r="E75" s="49">
        <f>E58+E62+E66+E68+E69+E70+E71+E73+E74</f>
        <v>16041653</v>
      </c>
    </row>
    <row r="76" spans="1:5" ht="16.5" customHeight="1" thickBot="1" x14ac:dyDescent="0.25">
      <c r="A76" s="54" t="s">
        <v>164</v>
      </c>
      <c r="B76" s="64" t="s">
        <v>165</v>
      </c>
      <c r="C76" s="59">
        <v>79</v>
      </c>
      <c r="D76" s="68">
        <f>D56+D75</f>
        <v>12783436</v>
      </c>
      <c r="E76" s="68">
        <f>E56+E75</f>
        <v>16047580</v>
      </c>
    </row>
    <row r="77" spans="1:5" ht="51" customHeight="1" thickBot="1" x14ac:dyDescent="0.25">
      <c r="A77" s="52" t="s">
        <v>166</v>
      </c>
      <c r="B77" s="43" t="s">
        <v>167</v>
      </c>
      <c r="C77" s="53">
        <v>80</v>
      </c>
      <c r="D77" s="48">
        <f>D49-D76</f>
        <v>-1564952</v>
      </c>
      <c r="E77" s="49">
        <f>E49-E76</f>
        <v>-9963646</v>
      </c>
    </row>
    <row r="78" spans="1:5" ht="22.5" customHeight="1" thickBot="1" x14ac:dyDescent="0.25">
      <c r="A78" s="54" t="s">
        <v>168</v>
      </c>
      <c r="B78" s="64" t="s">
        <v>169</v>
      </c>
      <c r="C78" s="59">
        <v>83</v>
      </c>
      <c r="D78" s="65" t="s">
        <v>49</v>
      </c>
      <c r="E78" s="66" t="s">
        <v>49</v>
      </c>
    </row>
    <row r="79" spans="1:5" ht="57.75" customHeight="1" thickBot="1" x14ac:dyDescent="0.25">
      <c r="A79" s="52" t="s">
        <v>170</v>
      </c>
      <c r="B79" s="43" t="s">
        <v>171</v>
      </c>
      <c r="C79" s="53">
        <v>84</v>
      </c>
      <c r="D79" s="47">
        <v>3600270</v>
      </c>
      <c r="E79" s="46">
        <f>319092</f>
        <v>319092</v>
      </c>
    </row>
    <row r="80" spans="1:5" ht="32.25" customHeight="1" thickBot="1" x14ac:dyDescent="0.25">
      <c r="A80" s="54" t="s">
        <v>172</v>
      </c>
      <c r="B80" s="64" t="s">
        <v>173</v>
      </c>
      <c r="C80" s="59">
        <v>85</v>
      </c>
      <c r="D80" s="57">
        <v>8918090</v>
      </c>
      <c r="E80" s="58">
        <v>6625078</v>
      </c>
    </row>
    <row r="81" spans="1:5" ht="30" customHeight="1" thickBot="1" x14ac:dyDescent="0.25">
      <c r="A81" s="52" t="s">
        <v>174</v>
      </c>
      <c r="B81" s="43" t="s">
        <v>175</v>
      </c>
      <c r="C81" s="53">
        <v>86</v>
      </c>
      <c r="D81" s="47">
        <v>0</v>
      </c>
      <c r="E81" s="46">
        <v>0</v>
      </c>
    </row>
    <row r="82" spans="1:5" ht="33.75" customHeight="1" thickBot="1" x14ac:dyDescent="0.25">
      <c r="A82" s="54" t="s">
        <v>176</v>
      </c>
      <c r="B82" s="64" t="s">
        <v>177</v>
      </c>
      <c r="C82" s="59">
        <v>87</v>
      </c>
      <c r="D82" s="57">
        <v>0</v>
      </c>
      <c r="E82" s="58">
        <v>0</v>
      </c>
    </row>
    <row r="83" spans="1:5" ht="33" customHeight="1" thickBot="1" x14ac:dyDescent="0.25">
      <c r="A83" s="52" t="s">
        <v>178</v>
      </c>
      <c r="B83" s="43" t="s">
        <v>179</v>
      </c>
      <c r="C83" s="53">
        <v>88</v>
      </c>
      <c r="D83" s="48">
        <v>14083312</v>
      </c>
      <c r="E83" s="49">
        <v>16907816</v>
      </c>
    </row>
    <row r="84" spans="1:5" ht="32.85" customHeight="1" thickBot="1" x14ac:dyDescent="0.25">
      <c r="A84" s="70" t="s">
        <v>180</v>
      </c>
      <c r="B84" s="71" t="s">
        <v>181</v>
      </c>
      <c r="C84" s="72">
        <v>90</v>
      </c>
      <c r="D84" s="73">
        <f>D79+D80-D81+D82-D83</f>
        <v>-1564952</v>
      </c>
      <c r="E84" s="74">
        <f>E79+E80-E81+E82-E83</f>
        <v>-9963646</v>
      </c>
    </row>
    <row r="85" spans="1:5" ht="12.75" customHeight="1" x14ac:dyDescent="0.2">
      <c r="A85" s="20"/>
      <c r="B85" s="21"/>
      <c r="C85" s="21"/>
      <c r="D85" s="22"/>
      <c r="E85" s="22"/>
    </row>
    <row r="86" spans="1:5" ht="13.5" customHeight="1" x14ac:dyDescent="0.2">
      <c r="A86" s="20"/>
      <c r="B86" s="23" t="s">
        <v>182</v>
      </c>
      <c r="C86" s="24"/>
      <c r="D86" s="22"/>
      <c r="E86" s="22"/>
    </row>
    <row r="87" spans="1:5" ht="16.5" customHeight="1" x14ac:dyDescent="0.2">
      <c r="A87" s="25"/>
      <c r="B87" s="26" t="s">
        <v>183</v>
      </c>
      <c r="C87" s="27"/>
      <c r="D87" s="5"/>
      <c r="E87" s="5"/>
    </row>
    <row r="88" spans="1:5" ht="11.25" customHeight="1" x14ac:dyDescent="0.25">
      <c r="A88" s="25"/>
      <c r="D88" s="5"/>
      <c r="E88" s="5"/>
    </row>
    <row r="89" spans="1:5" ht="19.5" customHeight="1" x14ac:dyDescent="0.25">
      <c r="A89" s="25"/>
      <c r="B89" s="3" t="s">
        <v>184</v>
      </c>
      <c r="C89" s="79" t="s">
        <v>185</v>
      </c>
      <c r="D89" s="79"/>
      <c r="E89" s="79"/>
    </row>
    <row r="90" spans="1:5" ht="14.25" customHeight="1" x14ac:dyDescent="0.25">
      <c r="A90" s="25"/>
      <c r="B90" s="3"/>
      <c r="D90" s="79" t="s">
        <v>186</v>
      </c>
      <c r="E90" s="79"/>
    </row>
  </sheetData>
  <sheetProtection selectLockedCells="1" selectUnlockedCells="1"/>
  <mergeCells count="4">
    <mergeCell ref="A6:E6"/>
    <mergeCell ref="A7:E7"/>
    <mergeCell ref="C89:E89"/>
    <mergeCell ref="D90:E90"/>
  </mergeCells>
  <pageMargins left="0.60069444444444442" right="0" top="0.69652777777777775" bottom="0.19652777777777777" header="0.51180555555555551" footer="0.51180555555555551"/>
  <pageSetup paperSize="9" scale="95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ANFP 31.12.2017</vt:lpstr>
      <vt:lpstr>'ANFP 31.12.2017'!Print_Area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Catalina Burcea</cp:lastModifiedBy>
  <cp:lastPrinted>2018-01-23T11:55:25Z</cp:lastPrinted>
  <dcterms:created xsi:type="dcterms:W3CDTF">2016-07-26T04:29:13Z</dcterms:created>
  <dcterms:modified xsi:type="dcterms:W3CDTF">2018-08-30T08:49:12Z</dcterms:modified>
</cp:coreProperties>
</file>