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a.serban\AppData\Local\Microsoft\Windows\INetCache\Content.Outlook\TU25J751\"/>
    </mc:Choice>
  </mc:AlternateContent>
  <bookViews>
    <workbookView xWindow="0" yWindow="0" windowWidth="28800" windowHeight="11535"/>
  </bookViews>
  <sheets>
    <sheet name="Buget 2024" sheetId="1" r:id="rId1"/>
  </sheets>
  <definedNames>
    <definedName name="_xlnm.Print_Area" localSheetId="0">'Buget 2024'!$B$1:$L$146</definedName>
    <definedName name="_xlnm.Print_Titles" localSheetId="0">'Buget 2024'!$16:$18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L126" i="1" l="1"/>
  <c r="F126" i="1"/>
  <c r="E126" i="1"/>
  <c r="L125" i="1"/>
  <c r="F125" i="1" s="1"/>
  <c r="E125" i="1"/>
  <c r="F124" i="1"/>
  <c r="E124" i="1"/>
  <c r="F123" i="1"/>
  <c r="E123" i="1"/>
  <c r="L122" i="1"/>
  <c r="L120" i="1" s="1"/>
  <c r="L118" i="1" s="1"/>
  <c r="E122" i="1"/>
  <c r="L121" i="1"/>
  <c r="L119" i="1" s="1"/>
  <c r="L117" i="1" s="1"/>
  <c r="E121" i="1"/>
  <c r="K120" i="1"/>
  <c r="J120" i="1"/>
  <c r="I120" i="1"/>
  <c r="I118" i="1" s="1"/>
  <c r="I116" i="1" s="1"/>
  <c r="H120" i="1"/>
  <c r="H118" i="1" s="1"/>
  <c r="H116" i="1" s="1"/>
  <c r="G120" i="1"/>
  <c r="K119" i="1"/>
  <c r="J119" i="1"/>
  <c r="I119" i="1"/>
  <c r="I117" i="1" s="1"/>
  <c r="I115" i="1" s="1"/>
  <c r="H119" i="1"/>
  <c r="G119" i="1"/>
  <c r="K118" i="1"/>
  <c r="J118" i="1"/>
  <c r="G118" i="1"/>
  <c r="K117" i="1"/>
  <c r="J117" i="1"/>
  <c r="H117" i="1"/>
  <c r="G117" i="1"/>
  <c r="K116" i="1"/>
  <c r="J116" i="1"/>
  <c r="G116" i="1"/>
  <c r="K115" i="1"/>
  <c r="J115" i="1"/>
  <c r="H115" i="1"/>
  <c r="G115" i="1"/>
  <c r="E114" i="1"/>
  <c r="E113" i="1"/>
  <c r="E112" i="1"/>
  <c r="E111" i="1"/>
  <c r="H110" i="1"/>
  <c r="G110" i="1"/>
  <c r="E110" i="1" s="1"/>
  <c r="H109" i="1"/>
  <c r="G109" i="1"/>
  <c r="E109" i="1"/>
  <c r="F108" i="1"/>
  <c r="E108" i="1"/>
  <c r="F107" i="1"/>
  <c r="E107" i="1"/>
  <c r="K106" i="1"/>
  <c r="I106" i="1"/>
  <c r="H106" i="1"/>
  <c r="G106" i="1"/>
  <c r="F106" i="1"/>
  <c r="E106" i="1"/>
  <c r="K105" i="1"/>
  <c r="I105" i="1"/>
  <c r="H105" i="1"/>
  <c r="G105" i="1"/>
  <c r="F105" i="1"/>
  <c r="E105" i="1"/>
  <c r="E103" i="1"/>
  <c r="E102" i="1"/>
  <c r="E101" i="1"/>
  <c r="E100" i="1"/>
  <c r="E99" i="1"/>
  <c r="H98" i="1"/>
  <c r="G98" i="1"/>
  <c r="E98" i="1"/>
  <c r="L97" i="1"/>
  <c r="K97" i="1"/>
  <c r="J97" i="1"/>
  <c r="I97" i="1"/>
  <c r="I95" i="1" s="1"/>
  <c r="H97" i="1"/>
  <c r="G97" i="1"/>
  <c r="F97" i="1"/>
  <c r="E97" i="1"/>
  <c r="L96" i="1"/>
  <c r="K96" i="1"/>
  <c r="J96" i="1"/>
  <c r="I96" i="1"/>
  <c r="H96" i="1"/>
  <c r="G96" i="1"/>
  <c r="E96" i="1" s="1"/>
  <c r="L95" i="1"/>
  <c r="K95" i="1"/>
  <c r="J95" i="1"/>
  <c r="H95" i="1"/>
  <c r="G95" i="1"/>
  <c r="E95" i="1" s="1"/>
  <c r="F94" i="1"/>
  <c r="E94" i="1"/>
  <c r="L93" i="1"/>
  <c r="F93" i="1" s="1"/>
  <c r="E93" i="1"/>
  <c r="F92" i="1"/>
  <c r="E92" i="1"/>
  <c r="L91" i="1"/>
  <c r="F91" i="1" s="1"/>
  <c r="E91" i="1"/>
  <c r="L90" i="1"/>
  <c r="F90" i="1" s="1"/>
  <c r="E90" i="1"/>
  <c r="L89" i="1"/>
  <c r="F89" i="1" s="1"/>
  <c r="E89" i="1"/>
  <c r="L88" i="1"/>
  <c r="F88" i="1"/>
  <c r="F86" i="1" s="1"/>
  <c r="E88" i="1"/>
  <c r="L87" i="1"/>
  <c r="F87" i="1" s="1"/>
  <c r="F85" i="1" s="1"/>
  <c r="E87" i="1"/>
  <c r="L86" i="1"/>
  <c r="K86" i="1"/>
  <c r="J86" i="1"/>
  <c r="I86" i="1"/>
  <c r="H86" i="1"/>
  <c r="G86" i="1"/>
  <c r="K85" i="1"/>
  <c r="J85" i="1"/>
  <c r="I85" i="1"/>
  <c r="H85" i="1"/>
  <c r="G85" i="1"/>
  <c r="E85" i="1"/>
  <c r="L84" i="1"/>
  <c r="F84" i="1"/>
  <c r="E84" i="1"/>
  <c r="L83" i="1"/>
  <c r="F83" i="1"/>
  <c r="E83" i="1"/>
  <c r="L82" i="1"/>
  <c r="F82" i="1" s="1"/>
  <c r="E82" i="1"/>
  <c r="L81" i="1"/>
  <c r="F81" i="1" s="1"/>
  <c r="E81" i="1"/>
  <c r="L80" i="1"/>
  <c r="F80" i="1"/>
  <c r="E80" i="1"/>
  <c r="L79" i="1"/>
  <c r="F79" i="1" s="1"/>
  <c r="E79" i="1"/>
  <c r="F78" i="1"/>
  <c r="E78" i="1"/>
  <c r="F77" i="1"/>
  <c r="E77" i="1"/>
  <c r="F76" i="1"/>
  <c r="E76" i="1"/>
  <c r="L75" i="1"/>
  <c r="F75" i="1"/>
  <c r="E75" i="1"/>
  <c r="L74" i="1"/>
  <c r="F74" i="1" s="1"/>
  <c r="K74" i="1"/>
  <c r="J74" i="1"/>
  <c r="I74" i="1"/>
  <c r="H74" i="1"/>
  <c r="G74" i="1"/>
  <c r="E74" i="1"/>
  <c r="L73" i="1"/>
  <c r="K73" i="1"/>
  <c r="J73" i="1"/>
  <c r="I73" i="1"/>
  <c r="H73" i="1"/>
  <c r="G73" i="1"/>
  <c r="F73" i="1"/>
  <c r="L72" i="1"/>
  <c r="F72" i="1" s="1"/>
  <c r="F70" i="1" s="1"/>
  <c r="E72" i="1"/>
  <c r="E70" i="1" s="1"/>
  <c r="L71" i="1"/>
  <c r="L69" i="1" s="1"/>
  <c r="E71" i="1"/>
  <c r="E69" i="1" s="1"/>
  <c r="L70" i="1"/>
  <c r="K70" i="1"/>
  <c r="I70" i="1"/>
  <c r="H70" i="1"/>
  <c r="G70" i="1"/>
  <c r="K69" i="1"/>
  <c r="K45" i="1" s="1"/>
  <c r="I69" i="1"/>
  <c r="H69" i="1"/>
  <c r="G69" i="1"/>
  <c r="L68" i="1"/>
  <c r="J68" i="1"/>
  <c r="F68" i="1"/>
  <c r="E68" i="1"/>
  <c r="L67" i="1"/>
  <c r="J67" i="1"/>
  <c r="F67" i="1"/>
  <c r="E67" i="1"/>
  <c r="F66" i="1"/>
  <c r="E66" i="1"/>
  <c r="L65" i="1"/>
  <c r="F65" i="1" s="1"/>
  <c r="E65" i="1"/>
  <c r="L64" i="1"/>
  <c r="F64" i="1"/>
  <c r="E64" i="1"/>
  <c r="L63" i="1"/>
  <c r="F63" i="1"/>
  <c r="E63" i="1"/>
  <c r="F62" i="1"/>
  <c r="E62" i="1"/>
  <c r="L61" i="1"/>
  <c r="F61" i="1" s="1"/>
  <c r="E61" i="1"/>
  <c r="L60" i="1"/>
  <c r="F60" i="1" s="1"/>
  <c r="E60" i="1"/>
  <c r="L59" i="1"/>
  <c r="F59" i="1"/>
  <c r="E59" i="1"/>
  <c r="F58" i="1"/>
  <c r="E58" i="1"/>
  <c r="L57" i="1"/>
  <c r="F57" i="1" s="1"/>
  <c r="E57" i="1"/>
  <c r="L56" i="1"/>
  <c r="F56" i="1"/>
  <c r="E56" i="1"/>
  <c r="L55" i="1"/>
  <c r="F55" i="1" s="1"/>
  <c r="E55" i="1"/>
  <c r="F54" i="1"/>
  <c r="E54" i="1"/>
  <c r="L53" i="1"/>
  <c r="F53" i="1"/>
  <c r="E53" i="1"/>
  <c r="F52" i="1"/>
  <c r="E52" i="1"/>
  <c r="L51" i="1"/>
  <c r="F51" i="1" s="1"/>
  <c r="E51" i="1"/>
  <c r="F50" i="1"/>
  <c r="E50" i="1"/>
  <c r="L49" i="1"/>
  <c r="F49" i="1" s="1"/>
  <c r="E49" i="1"/>
  <c r="L48" i="1"/>
  <c r="K48" i="1"/>
  <c r="I48" i="1"/>
  <c r="H48" i="1"/>
  <c r="G48" i="1"/>
  <c r="L47" i="1"/>
  <c r="K47" i="1"/>
  <c r="I47" i="1"/>
  <c r="H47" i="1"/>
  <c r="H45" i="1" s="1"/>
  <c r="G47" i="1"/>
  <c r="G45" i="1" s="1"/>
  <c r="K46" i="1"/>
  <c r="F44" i="1"/>
  <c r="F42" i="1" s="1"/>
  <c r="E44" i="1"/>
  <c r="E42" i="1" s="1"/>
  <c r="F43" i="1"/>
  <c r="E43" i="1"/>
  <c r="L42" i="1"/>
  <c r="K42" i="1"/>
  <c r="J42" i="1"/>
  <c r="I42" i="1"/>
  <c r="H42" i="1"/>
  <c r="H24" i="1" s="1"/>
  <c r="G42" i="1"/>
  <c r="L41" i="1"/>
  <c r="K41" i="1"/>
  <c r="J41" i="1"/>
  <c r="I41" i="1"/>
  <c r="H41" i="1"/>
  <c r="G41" i="1"/>
  <c r="F41" i="1"/>
  <c r="E41" i="1"/>
  <c r="F40" i="1"/>
  <c r="E40" i="1"/>
  <c r="F39" i="1"/>
  <c r="E39" i="1"/>
  <c r="K38" i="1"/>
  <c r="K24" i="1" s="1"/>
  <c r="K22" i="1" s="1"/>
  <c r="K20" i="1" s="1"/>
  <c r="I38" i="1"/>
  <c r="H38" i="1"/>
  <c r="G38" i="1"/>
  <c r="F38" i="1"/>
  <c r="E38" i="1"/>
  <c r="K37" i="1"/>
  <c r="J37" i="1"/>
  <c r="I37" i="1"/>
  <c r="I23" i="1" s="1"/>
  <c r="H37" i="1"/>
  <c r="G37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E28" i="1"/>
  <c r="E27" i="1"/>
  <c r="K26" i="1"/>
  <c r="J26" i="1"/>
  <c r="I26" i="1"/>
  <c r="H26" i="1"/>
  <c r="G26" i="1"/>
  <c r="E26" i="1" s="1"/>
  <c r="F26" i="1"/>
  <c r="F24" i="1" s="1"/>
  <c r="K25" i="1"/>
  <c r="I25" i="1"/>
  <c r="H25" i="1"/>
  <c r="H23" i="1" s="1"/>
  <c r="F25" i="1"/>
  <c r="I24" i="1"/>
  <c r="G24" i="1"/>
  <c r="K23" i="1"/>
  <c r="F23" i="1"/>
  <c r="E86" i="1" l="1"/>
  <c r="K21" i="1"/>
  <c r="K19" i="1" s="1"/>
  <c r="E73" i="1"/>
  <c r="E119" i="1"/>
  <c r="E120" i="1"/>
  <c r="E117" i="1"/>
  <c r="E115" i="1" s="1"/>
  <c r="E118" i="1"/>
  <c r="E116" i="1" s="1"/>
  <c r="H21" i="1"/>
  <c r="H19" i="1" s="1"/>
  <c r="L46" i="1"/>
  <c r="L22" i="1" s="1"/>
  <c r="L20" i="1" s="1"/>
  <c r="H46" i="1"/>
  <c r="H22" i="1" s="1"/>
  <c r="H20" i="1" s="1"/>
  <c r="I46" i="1"/>
  <c r="I22" i="1" s="1"/>
  <c r="I20" i="1" s="1"/>
  <c r="G21" i="1"/>
  <c r="G19" i="1" s="1"/>
  <c r="E47" i="1"/>
  <c r="E45" i="1" s="1"/>
  <c r="I45" i="1"/>
  <c r="I21" i="1" s="1"/>
  <c r="I19" i="1" s="1"/>
  <c r="E48" i="1"/>
  <c r="G46" i="1"/>
  <c r="G22" i="1" s="1"/>
  <c r="G20" i="1" s="1"/>
  <c r="E24" i="1"/>
  <c r="L116" i="1"/>
  <c r="F118" i="1"/>
  <c r="F116" i="1" s="1"/>
  <c r="F48" i="1"/>
  <c r="L45" i="1"/>
  <c r="L21" i="1" s="1"/>
  <c r="L19" i="1" s="1"/>
  <c r="L115" i="1"/>
  <c r="F117" i="1"/>
  <c r="F115" i="1" s="1"/>
  <c r="E25" i="1"/>
  <c r="E23" i="1" s="1"/>
  <c r="J47" i="1"/>
  <c r="J48" i="1"/>
  <c r="J46" i="1" s="1"/>
  <c r="F71" i="1"/>
  <c r="F69" i="1" s="1"/>
  <c r="F122" i="1"/>
  <c r="F120" i="1" s="1"/>
  <c r="L85" i="1"/>
  <c r="F121" i="1"/>
  <c r="F119" i="1" s="1"/>
  <c r="E46" i="1" l="1"/>
  <c r="E22" i="1" s="1"/>
  <c r="E20" i="1" s="1"/>
  <c r="E21" i="1"/>
  <c r="E19" i="1" s="1"/>
  <c r="F47" i="1"/>
  <c r="J45" i="1"/>
  <c r="J22" i="1"/>
  <c r="J20" i="1" s="1"/>
  <c r="F46" i="1"/>
  <c r="F22" i="1" s="1"/>
  <c r="F20" i="1" s="1"/>
  <c r="J21" i="1" l="1"/>
  <c r="J19" i="1" s="1"/>
  <c r="F45" i="1"/>
  <c r="F21" i="1" s="1"/>
  <c r="F19" i="1" s="1"/>
</calcChain>
</file>

<file path=xl/sharedStrings.xml><?xml version="1.0" encoding="utf-8"?>
<sst xmlns="http://schemas.openxmlformats.org/spreadsheetml/2006/main" count="243" uniqueCount="134">
  <si>
    <t xml:space="preserve">MINISTERUL DEZVOLTĂRII, LUCRĂRILOR PUBLICE ȘI ADMINISTRAȚIEI </t>
  </si>
  <si>
    <t>Nr……………………/……………………………..</t>
  </si>
  <si>
    <t>APROB,</t>
  </si>
  <si>
    <t>ORDONATOR PRINCIPAL DE CREDITE</t>
  </si>
  <si>
    <t>MINISTRUL DEZVOLTĂRII, LUCRĂRILOR PUBLICE ȘI ADMINISTRAȚIEI</t>
  </si>
  <si>
    <t>ADRIAN-IOAN VEȘTEA</t>
  </si>
  <si>
    <t>BUGET PE ANUL 2024</t>
  </si>
  <si>
    <t>AGENȚIA NAȚIONALĂ A FUNCȚIONARILOR PUBLICI</t>
  </si>
  <si>
    <t>I - Credite de angajament</t>
  </si>
  <si>
    <t>II - Credite bugetare</t>
  </si>
  <si>
    <t>CAP.51.01 AUTORITATI PUBLICE SI ACTIUNI EXTERNE</t>
  </si>
  <si>
    <t>mii lei</t>
  </si>
  <si>
    <t>Categoria de cheltuiala</t>
  </si>
  <si>
    <t>Cod</t>
  </si>
  <si>
    <t>Total an 2024</t>
  </si>
  <si>
    <t>Din care sume retinute 10%</t>
  </si>
  <si>
    <t>Trim I</t>
  </si>
  <si>
    <t>Trim II</t>
  </si>
  <si>
    <t>Trim III</t>
  </si>
  <si>
    <t>Trim IV</t>
  </si>
  <si>
    <t>A</t>
  </si>
  <si>
    <t>B</t>
  </si>
  <si>
    <t>4</t>
  </si>
  <si>
    <t>5</t>
  </si>
  <si>
    <t>6</t>
  </si>
  <si>
    <t>7</t>
  </si>
  <si>
    <t>8</t>
  </si>
  <si>
    <t>AUTORITATI PUBLICE SI ACTIUNI EXTERNE</t>
  </si>
  <si>
    <t>I</t>
  </si>
  <si>
    <t>51.01.03</t>
  </si>
  <si>
    <t>II</t>
  </si>
  <si>
    <t>CHELTUIELI CURENTE</t>
  </si>
  <si>
    <t>51.01.01</t>
  </si>
  <si>
    <t>TITLUL I CHELTUIELI DE PERSONAL</t>
  </si>
  <si>
    <t>Cheltuieli salariale in bani</t>
  </si>
  <si>
    <t>10.01</t>
  </si>
  <si>
    <t>Salarii de baza</t>
  </si>
  <si>
    <t>10.01.01</t>
  </si>
  <si>
    <t>Sporuri pentru conditii munca</t>
  </si>
  <si>
    <t>10.01.05</t>
  </si>
  <si>
    <t xml:space="preserve">Indemnizatii de delegare </t>
  </si>
  <si>
    <t>10.01.13</t>
  </si>
  <si>
    <t>Indemnizatii de hrana</t>
  </si>
  <si>
    <t>10.01.17</t>
  </si>
  <si>
    <t>Alte drepturi salariale in bani</t>
  </si>
  <si>
    <t>10.01.30</t>
  </si>
  <si>
    <t>Cheltuieli salariale in natura</t>
  </si>
  <si>
    <t>10.02</t>
  </si>
  <si>
    <t>Vouchere de vacanta</t>
  </si>
  <si>
    <t>10.02.06</t>
  </si>
  <si>
    <t>Contributii</t>
  </si>
  <si>
    <t>10.03</t>
  </si>
  <si>
    <t>Contributia asiguratorie pentru munca</t>
  </si>
  <si>
    <t>10.03.07</t>
  </si>
  <si>
    <t xml:space="preserve"> TITLUL II BUNURI SI SERVICII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</si>
  <si>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</si>
  <si>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</si>
  <si>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</si>
  <si>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</si>
  <si>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</si>
  <si>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</si>
  <si>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</si>
  <si>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motrice</t>
  </si>
  <si>
    <t>20.01.03</t>
  </si>
  <si>
    <t>Apa. canal si salubritate</t>
  </si>
  <si>
    <t>20.01.04</t>
  </si>
  <si>
    <t>Carburanti si lubrifianti</t>
  </si>
  <si>
    <t>20.01.05</t>
  </si>
  <si>
    <t>Piese de schimb</t>
  </si>
  <si>
    <t>20.01.06</t>
  </si>
  <si>
    <t>Posta, telecomunicatii, radio, tv., internet</t>
  </si>
  <si>
    <t>20.01.08</t>
  </si>
  <si>
    <t>Materiale si prestari de servicii cu caracter functional</t>
  </si>
  <si>
    <t>20.01.09</t>
  </si>
  <si>
    <t>Alte bunuri si servicii pt. intretinere si functionare</t>
  </si>
  <si>
    <t>20.01.30</t>
  </si>
  <si>
    <t>Reparatii curente</t>
  </si>
  <si>
    <t>20.02</t>
  </si>
  <si>
    <t>Bunuri de natura obiectelor de inventar</t>
  </si>
  <si>
    <t>20.05</t>
  </si>
  <si>
    <t>Alte obiecte de inventar</t>
  </si>
  <si>
    <t>20.05.30</t>
  </si>
  <si>
    <t>Deplasari,detasari,transferari</t>
  </si>
  <si>
    <t>20.06</t>
  </si>
  <si>
    <t>Deplasari interne, detasari, transferari</t>
  </si>
  <si>
    <t>20.06.01</t>
  </si>
  <si>
    <t>Deplasari in strainatate</t>
  </si>
  <si>
    <t>20.06.02</t>
  </si>
  <si>
    <t>Carti, publicatii si materiale documentare</t>
  </si>
  <si>
    <t>20.11</t>
  </si>
  <si>
    <t>Pregatire profesionala</t>
  </si>
  <si>
    <t>20.13</t>
  </si>
  <si>
    <t>Cheltuieli judiciare si extrajudiciare derivate din actiuni in reprezentarea interesului statului</t>
  </si>
  <si>
    <t>20.25</t>
  </si>
  <si>
    <t>Alte cheltuieli</t>
  </si>
  <si>
    <t>20.30</t>
  </si>
  <si>
    <t>Protocol si reprezentare</t>
  </si>
  <si>
    <t>20.30.02</t>
  </si>
  <si>
    <t>Prime de asigurare non-viata</t>
  </si>
  <si>
    <t>20.30.03</t>
  </si>
  <si>
    <t>Fondul conducatorului institutiei</t>
  </si>
  <si>
    <t>20.30.07</t>
  </si>
  <si>
    <t>Alte cheltuieli cu bunuri si servicii</t>
  </si>
  <si>
    <t>20.30.30</t>
  </si>
  <si>
    <t>Proiecte cu Finanțare din Fonduri Externe nerambursabile (FEN)</t>
  </si>
  <si>
    <t>Programe finanțate din Fondul Social European Plus (FSE+) aferente cadrului financiar 2021-2027</t>
  </si>
  <si>
    <t>56.49</t>
  </si>
  <si>
    <t>Finantare nationala</t>
  </si>
  <si>
    <t>56.49.01</t>
  </si>
  <si>
    <t>Finantare externa nerambursabila</t>
  </si>
  <si>
    <t>56.49.02</t>
  </si>
  <si>
    <t>Cheltuieli neeligibile</t>
  </si>
  <si>
    <t>56.49.03</t>
  </si>
  <si>
    <t>Titlul IX Alte cheltuieli</t>
  </si>
  <si>
    <t>Sume aferente persoanelor cu handicap neincadrate</t>
  </si>
  <si>
    <t>59.40</t>
  </si>
  <si>
    <t>TITLUL 60  Proiecte cu finanțare din sume reprezentând asistență financiară nerambursabilă aferentă PNRR</t>
  </si>
  <si>
    <t>Fonduri europene nerambursabile</t>
  </si>
  <si>
    <t>60.01</t>
  </si>
  <si>
    <t>Sume aferente TVA</t>
  </si>
  <si>
    <t>60.03</t>
  </si>
  <si>
    <t>CHELTUIELI DE CAPITAL</t>
  </si>
  <si>
    <t>70</t>
  </si>
  <si>
    <t>TITLUL X ACTIVE NEFINANCIARE</t>
  </si>
  <si>
    <t>Active fixe ( inclusiv reparatii capitale)</t>
  </si>
  <si>
    <t>71.01</t>
  </si>
  <si>
    <t>Masini, echipamente si mijloace de transport</t>
  </si>
  <si>
    <t>71.01.02</t>
  </si>
  <si>
    <t>Mobilier, aparatură birotică și alte active corporale</t>
  </si>
  <si>
    <t>71.01.03</t>
  </si>
  <si>
    <t>71.01.30</t>
  </si>
  <si>
    <t>3</t>
  </si>
  <si>
    <t>1=3+4+5+7</t>
  </si>
  <si>
    <t>2=6+8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</si>
</sst>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 applyAlignment="1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/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" fontId="6" fillId="0" borderId="0" xfId="0" applyNumberFormat="1" applyFont="1"/>
    <xf numFmtId="165" fontId="7" fillId="0" borderId="0" xfId="0" applyNumberFormat="1" applyFont="1"/>
    <xf numFmtId="0" fontId="7" fillId="0" borderId="0" xfId="0" applyFont="1"/>
    <xf numFmtId="0" fontId="8" fillId="0" borderId="0" xfId="0" applyFont="1" applyBorder="1" applyAlignment="1"/>
    <xf numFmtId="3" fontId="4" fillId="0" borderId="0" xfId="0" applyNumberFormat="1" applyFont="1" applyBorder="1" applyAlignment="1"/>
    <xf numFmtId="164" fontId="5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center"/>
    </xf>
    <xf numFmtId="4" fontId="9" fillId="0" borderId="0" xfId="0" applyNumberFormat="1" applyFont="1" applyBorder="1"/>
    <xf numFmtId="165" fontId="10" fillId="0" borderId="0" xfId="0" applyNumberFormat="1" applyFont="1" applyBorder="1" applyAlignment="1">
      <alignment vertical="justify"/>
    </xf>
    <xf numFmtId="0" fontId="7" fillId="0" borderId="0" xfId="0" applyFont="1" applyBorder="1" applyAlignment="1">
      <alignment horizontal="right"/>
    </xf>
    <xf numFmtId="0" fontId="0" fillId="0" borderId="0" xfId="0" applyBorder="1"/>
    <xf numFmtId="165" fontId="10" fillId="0" borderId="0" xfId="0" applyNumberFormat="1" applyFont="1" applyBorder="1" applyAlignment="1">
      <alignment horizontal="right" vertical="justify"/>
    </xf>
    <xf numFmtId="4" fontId="7" fillId="0" borderId="0" xfId="0" applyNumberFormat="1" applyFont="1" applyBorder="1"/>
    <xf numFmtId="4" fontId="0" fillId="0" borderId="0" xfId="0" applyNumberFormat="1" applyBorder="1"/>
    <xf numFmtId="4" fontId="8" fillId="0" borderId="0" xfId="0" applyNumberFormat="1" applyFont="1" applyBorder="1"/>
    <xf numFmtId="165" fontId="8" fillId="0" borderId="0" xfId="0" applyNumberFormat="1" applyFont="1" applyBorder="1"/>
    <xf numFmtId="4" fontId="11" fillId="0" borderId="0" xfId="0" applyNumberFormat="1" applyFont="1" applyBorder="1"/>
    <xf numFmtId="3" fontId="11" fillId="0" borderId="0" xfId="0" applyNumberFormat="1" applyFont="1" applyBorder="1"/>
    <xf numFmtId="3" fontId="12" fillId="0" borderId="0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4" fontId="15" fillId="0" borderId="0" xfId="0" applyNumberFormat="1" applyFont="1" applyBorder="1"/>
    <xf numFmtId="165" fontId="15" fillId="0" borderId="0" xfId="0" applyNumberFormat="1" applyFont="1" applyBorder="1"/>
    <xf numFmtId="3" fontId="9" fillId="0" borderId="0" xfId="0" applyNumberFormat="1" applyFont="1" applyBorder="1"/>
    <xf numFmtId="3" fontId="7" fillId="0" borderId="0" xfId="0" applyNumberFormat="1" applyFont="1" applyBorder="1"/>
    <xf numFmtId="2" fontId="8" fillId="0" borderId="13" xfId="0" applyNumberFormat="1" applyFont="1" applyBorder="1" applyAlignment="1"/>
    <xf numFmtId="2" fontId="8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/>
    <xf numFmtId="4" fontId="8" fillId="0" borderId="3" xfId="0" applyNumberFormat="1" applyFont="1" applyBorder="1" applyAlignment="1"/>
    <xf numFmtId="4" fontId="8" fillId="0" borderId="5" xfId="0" applyNumberFormat="1" applyFont="1" applyBorder="1" applyAlignment="1"/>
    <xf numFmtId="2" fontId="8" fillId="0" borderId="14" xfId="0" applyNumberFormat="1" applyFont="1" applyBorder="1" applyAlignment="1"/>
    <xf numFmtId="2" fontId="8" fillId="0" borderId="15" xfId="0" applyNumberFormat="1" applyFont="1" applyBorder="1" applyAlignment="1">
      <alignment horizontal="center"/>
    </xf>
    <xf numFmtId="2" fontId="8" fillId="0" borderId="15" xfId="0" applyNumberFormat="1" applyFont="1" applyBorder="1" applyAlignment="1"/>
    <xf numFmtId="4" fontId="8" fillId="0" borderId="15" xfId="0" applyNumberFormat="1" applyFont="1" applyBorder="1" applyAlignment="1"/>
    <xf numFmtId="4" fontId="8" fillId="0" borderId="16" xfId="0" applyNumberFormat="1" applyFont="1" applyBorder="1" applyAlignment="1"/>
    <xf numFmtId="4" fontId="16" fillId="0" borderId="0" xfId="0" applyNumberFormat="1" applyFont="1" applyBorder="1" applyAlignment="1">
      <alignment horizontal="right" wrapText="1"/>
    </xf>
    <xf numFmtId="49" fontId="8" fillId="0" borderId="15" xfId="0" applyNumberFormat="1" applyFont="1" applyFill="1" applyBorder="1" applyAlignment="1"/>
    <xf numFmtId="4" fontId="8" fillId="0" borderId="15" xfId="0" applyNumberFormat="1" applyFont="1" applyFill="1" applyBorder="1" applyAlignment="1"/>
    <xf numFmtId="4" fontId="8" fillId="0" borderId="16" xfId="0" applyNumberFormat="1" applyFont="1" applyFill="1" applyBorder="1" applyAlignment="1"/>
    <xf numFmtId="3" fontId="1" fillId="0" borderId="0" xfId="0" applyNumberFormat="1" applyFont="1" applyBorder="1"/>
    <xf numFmtId="2" fontId="17" fillId="0" borderId="14" xfId="0" applyNumberFormat="1" applyFont="1" applyBorder="1" applyAlignment="1"/>
    <xf numFmtId="3" fontId="18" fillId="0" borderId="0" xfId="0" applyNumberFormat="1" applyFont="1" applyBorder="1"/>
    <xf numFmtId="2" fontId="16" fillId="0" borderId="14" xfId="0" applyNumberFormat="1" applyFont="1" applyBorder="1" applyAlignment="1"/>
    <xf numFmtId="2" fontId="16" fillId="0" borderId="15" xfId="0" applyNumberFormat="1" applyFont="1" applyBorder="1" applyAlignment="1">
      <alignment horizontal="center"/>
    </xf>
    <xf numFmtId="2" fontId="16" fillId="0" borderId="15" xfId="0" applyNumberFormat="1" applyFont="1" applyBorder="1" applyAlignment="1"/>
    <xf numFmtId="4" fontId="16" fillId="0" borderId="15" xfId="0" applyNumberFormat="1" applyFont="1" applyBorder="1" applyAlignment="1"/>
    <xf numFmtId="4" fontId="16" fillId="0" borderId="15" xfId="0" applyNumberFormat="1" applyFont="1" applyBorder="1" applyAlignment="1">
      <alignment horizontal="right" wrapText="1"/>
    </xf>
    <xf numFmtId="4" fontId="16" fillId="0" borderId="16" xfId="0" applyNumberFormat="1" applyFont="1" applyBorder="1" applyAlignment="1">
      <alignment horizontal="right" wrapText="1"/>
    </xf>
    <xf numFmtId="165" fontId="16" fillId="0" borderId="0" xfId="0" applyNumberFormat="1" applyFont="1" applyBorder="1"/>
    <xf numFmtId="3" fontId="19" fillId="0" borderId="0" xfId="0" applyNumberFormat="1" applyFont="1" applyBorder="1"/>
    <xf numFmtId="4" fontId="8" fillId="0" borderId="16" xfId="0" applyNumberFormat="1" applyFont="1" applyBorder="1" applyAlignment="1">
      <alignment horizontal="right" wrapText="1"/>
    </xf>
    <xf numFmtId="4" fontId="8" fillId="0" borderId="0" xfId="0" applyNumberFormat="1" applyFont="1" applyBorder="1" applyAlignment="1">
      <alignment horizontal="right" wrapText="1"/>
    </xf>
    <xf numFmtId="49" fontId="8" fillId="0" borderId="15" xfId="0" applyNumberFormat="1" applyFont="1" applyBorder="1" applyAlignment="1"/>
    <xf numFmtId="4" fontId="8" fillId="0" borderId="15" xfId="0" applyNumberFormat="1" applyFont="1" applyBorder="1" applyAlignment="1">
      <alignment horizontal="right" wrapText="1"/>
    </xf>
    <xf numFmtId="0" fontId="12" fillId="0" borderId="0" xfId="0" applyFont="1"/>
    <xf numFmtId="49" fontId="16" fillId="0" borderId="15" xfId="0" applyNumberFormat="1" applyFont="1" applyBorder="1" applyAlignment="1"/>
    <xf numFmtId="2" fontId="16" fillId="0" borderId="14" xfId="0" applyNumberFormat="1" applyFont="1" applyBorder="1" applyAlignment="1">
      <alignment wrapText="1"/>
    </xf>
    <xf numFmtId="4" fontId="16" fillId="0" borderId="16" xfId="0" applyNumberFormat="1" applyFont="1" applyBorder="1" applyAlignment="1"/>
    <xf numFmtId="2" fontId="8" fillId="0" borderId="14" xfId="0" applyNumberFormat="1" applyFont="1" applyBorder="1" applyAlignment="1">
      <alignment horizontal="left"/>
    </xf>
    <xf numFmtId="2" fontId="8" fillId="0" borderId="15" xfId="0" applyNumberFormat="1" applyFont="1" applyBorder="1" applyAlignment="1">
      <alignment horizontal="left"/>
    </xf>
    <xf numFmtId="2" fontId="16" fillId="0" borderId="14" xfId="0" applyNumberFormat="1" applyFont="1" applyBorder="1" applyAlignment="1">
      <alignment horizontal="left"/>
    </xf>
    <xf numFmtId="2" fontId="16" fillId="0" borderId="15" xfId="0" applyNumberFormat="1" applyFont="1" applyBorder="1" applyAlignment="1">
      <alignment horizontal="left"/>
    </xf>
    <xf numFmtId="2" fontId="8" fillId="0" borderId="14" xfId="0" applyNumberFormat="1" applyFont="1" applyBorder="1" applyAlignment="1">
      <alignment wrapText="1"/>
    </xf>
    <xf numFmtId="0" fontId="1" fillId="0" borderId="0" xfId="0" applyFont="1" applyBorder="1"/>
    <xf numFmtId="4" fontId="20" fillId="0" borderId="15" xfId="0" applyNumberFormat="1" applyFont="1" applyBorder="1" applyAlignment="1"/>
    <xf numFmtId="4" fontId="20" fillId="0" borderId="15" xfId="0" applyNumberFormat="1" applyFont="1" applyBorder="1" applyAlignment="1">
      <alignment horizontal="right" wrapText="1"/>
    </xf>
    <xf numFmtId="4" fontId="20" fillId="0" borderId="16" xfId="0" applyNumberFormat="1" applyFont="1" applyBorder="1" applyAlignment="1"/>
    <xf numFmtId="2" fontId="21" fillId="0" borderId="14" xfId="0" applyNumberFormat="1" applyFont="1" applyBorder="1" applyAlignment="1">
      <alignment wrapText="1"/>
    </xf>
    <xf numFmtId="2" fontId="21" fillId="0" borderId="15" xfId="0" applyNumberFormat="1" applyFont="1" applyBorder="1" applyAlignment="1">
      <alignment horizontal="center"/>
    </xf>
    <xf numFmtId="49" fontId="21" fillId="0" borderId="15" xfId="0" applyNumberFormat="1" applyFont="1" applyBorder="1" applyAlignment="1"/>
    <xf numFmtId="4" fontId="21" fillId="0" borderId="15" xfId="0" applyNumberFormat="1" applyFont="1" applyBorder="1" applyAlignment="1"/>
    <xf numFmtId="4" fontId="21" fillId="0" borderId="15" xfId="0" applyNumberFormat="1" applyFont="1" applyBorder="1" applyAlignment="1">
      <alignment horizontal="right" wrapText="1"/>
    </xf>
    <xf numFmtId="165" fontId="21" fillId="0" borderId="15" xfId="0" applyNumberFormat="1" applyFont="1" applyBorder="1"/>
    <xf numFmtId="4" fontId="21" fillId="0" borderId="16" xfId="0" applyNumberFormat="1" applyFont="1" applyBorder="1" applyAlignment="1">
      <alignment horizontal="right" wrapText="1"/>
    </xf>
    <xf numFmtId="2" fontId="21" fillId="0" borderId="15" xfId="0" applyNumberFormat="1" applyFont="1" applyBorder="1" applyAlignment="1"/>
    <xf numFmtId="165" fontId="16" fillId="0" borderId="15" xfId="0" applyNumberFormat="1" applyFont="1" applyBorder="1"/>
    <xf numFmtId="4" fontId="16" fillId="0" borderId="0" xfId="0" applyNumberFormat="1" applyFont="1" applyBorder="1"/>
    <xf numFmtId="49" fontId="16" fillId="0" borderId="14" xfId="0" applyNumberFormat="1" applyFont="1" applyBorder="1" applyAlignment="1"/>
    <xf numFmtId="165" fontId="16" fillId="0" borderId="0" xfId="0" applyNumberFormat="1" applyFont="1" applyBorder="1" applyAlignment="1">
      <alignment horizontal="right" wrapText="1"/>
    </xf>
    <xf numFmtId="49" fontId="16" fillId="0" borderId="14" xfId="0" applyNumberFormat="1" applyFont="1" applyBorder="1" applyAlignment="1">
      <alignment wrapText="1"/>
    </xf>
    <xf numFmtId="49" fontId="16" fillId="0" borderId="17" xfId="0" applyNumberFormat="1" applyFont="1" applyBorder="1" applyAlignment="1"/>
    <xf numFmtId="2" fontId="16" fillId="0" borderId="8" xfId="0" applyNumberFormat="1" applyFont="1" applyBorder="1" applyAlignment="1">
      <alignment horizontal="center"/>
    </xf>
    <xf numFmtId="49" fontId="16" fillId="0" borderId="8" xfId="0" applyNumberFormat="1" applyFont="1" applyBorder="1" applyAlignment="1"/>
    <xf numFmtId="4" fontId="16" fillId="0" borderId="8" xfId="0" applyNumberFormat="1" applyFont="1" applyBorder="1" applyAlignment="1"/>
    <xf numFmtId="4" fontId="16" fillId="0" borderId="8" xfId="0" applyNumberFormat="1" applyFont="1" applyBorder="1" applyAlignment="1">
      <alignment horizontal="right" wrapText="1"/>
    </xf>
    <xf numFmtId="4" fontId="16" fillId="0" borderId="7" xfId="0" applyNumberFormat="1" applyFont="1" applyBorder="1" applyAlignment="1"/>
    <xf numFmtId="4" fontId="16" fillId="0" borderId="10" xfId="0" applyNumberFormat="1" applyFont="1" applyBorder="1" applyAlignment="1">
      <alignment horizontal="right" wrapText="1"/>
    </xf>
    <xf numFmtId="49" fontId="16" fillId="0" borderId="0" xfId="0" applyNumberFormat="1" applyFont="1" applyBorder="1" applyAlignment="1"/>
    <xf numFmtId="2" fontId="16" fillId="0" borderId="0" xfId="0" applyNumberFormat="1" applyFont="1" applyBorder="1" applyAlignment="1">
      <alignment horizontal="center"/>
    </xf>
    <xf numFmtId="4" fontId="16" fillId="0" borderId="0" xfId="0" applyNumberFormat="1" applyFont="1" applyBorder="1" applyAlignment="1"/>
    <xf numFmtId="164" fontId="16" fillId="0" borderId="0" xfId="0" applyNumberFormat="1" applyFont="1" applyBorder="1" applyAlignment="1">
      <alignment horizontal="right" wrapText="1"/>
    </xf>
    <xf numFmtId="49" fontId="22" fillId="0" borderId="0" xfId="0" applyNumberFormat="1" applyFont="1" applyBorder="1"/>
    <xf numFmtId="49" fontId="23" fillId="0" borderId="0" xfId="0" applyNumberFormat="1" applyFont="1" applyBorder="1"/>
    <xf numFmtId="4" fontId="23" fillId="0" borderId="0" xfId="0" applyNumberFormat="1" applyFont="1" applyBorder="1"/>
    <xf numFmtId="4" fontId="23" fillId="0" borderId="0" xfId="0" applyNumberFormat="1" applyFont="1" applyBorder="1" applyAlignment="1">
      <alignment horizontal="right" wrapText="1"/>
    </xf>
    <xf numFmtId="0" fontId="16" fillId="0" borderId="0" xfId="0" applyFont="1" applyAlignment="1">
      <alignment horizontal="left"/>
    </xf>
    <xf numFmtId="4" fontId="23" fillId="0" borderId="0" xfId="0" applyNumberFormat="1" applyFont="1" applyBorder="1" applyAlignment="1">
      <alignment wrapText="1"/>
    </xf>
    <xf numFmtId="4" fontId="23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left"/>
    </xf>
    <xf numFmtId="4" fontId="25" fillId="0" borderId="0" xfId="0" applyNumberFormat="1" applyFont="1" applyBorder="1" applyAlignment="1">
      <alignment horizontal="left" wrapText="1"/>
    </xf>
    <xf numFmtId="164" fontId="23" fillId="0" borderId="0" xfId="0" applyNumberFormat="1" applyFont="1" applyBorder="1"/>
    <xf numFmtId="164" fontId="23" fillId="0" borderId="0" xfId="0" applyNumberFormat="1" applyFont="1" applyBorder="1" applyAlignment="1">
      <alignment horizontal="left"/>
    </xf>
    <xf numFmtId="1" fontId="22" fillId="0" borderId="0" xfId="0" applyNumberFormat="1" applyFont="1" applyBorder="1" applyAlignment="1">
      <alignment horizontal="left"/>
    </xf>
    <xf numFmtId="164" fontId="23" fillId="0" borderId="0" xfId="0" applyNumberFormat="1" applyFont="1"/>
    <xf numFmtId="49" fontId="22" fillId="0" borderId="0" xfId="0" applyNumberFormat="1" applyFont="1" applyBorder="1" applyAlignment="1">
      <alignment horizontal="left"/>
    </xf>
    <xf numFmtId="3" fontId="16" fillId="0" borderId="0" xfId="0" applyNumberFormat="1" applyFont="1" applyBorder="1" applyAlignment="1">
      <alignment wrapText="1"/>
    </xf>
    <xf numFmtId="164" fontId="16" fillId="0" borderId="0" xfId="0" applyNumberFormat="1" applyFont="1" applyBorder="1" applyAlignment="1"/>
    <xf numFmtId="0" fontId="16" fillId="0" borderId="0" xfId="0" applyFont="1" applyBorder="1" applyAlignment="1"/>
    <xf numFmtId="0" fontId="16" fillId="0" borderId="0" xfId="0" applyFont="1" applyBorder="1" applyAlignment="1">
      <alignment horizontal="left"/>
    </xf>
    <xf numFmtId="164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164" fontId="0" fillId="0" borderId="0" xfId="0" applyNumberFormat="1" applyAlignment="1">
      <alignment horizontal="left"/>
    </xf>
    <xf numFmtId="4" fontId="8" fillId="0" borderId="4" xfId="0" applyNumberFormat="1" applyFont="1" applyBorder="1" applyAlignment="1">
      <alignment horizontal="center" wrapText="1"/>
    </xf>
    <xf numFmtId="4" fontId="8" fillId="0" borderId="9" xfId="0" applyNumberFormat="1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4" fontId="23" fillId="0" borderId="0" xfId="0" applyNumberFormat="1" applyFont="1" applyBorder="1" applyAlignment="1">
      <alignment horizontal="left" wrapText="1"/>
    </xf>
    <xf numFmtId="49" fontId="24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51"/>
  <sheetViews>
    <sheetView tabSelected="1" zoomScaleNormal="100" workbookViewId="0">
      <selection activeCell="A131" sqref="A131:XFD153"/>
    </sheetView>
  </sheetViews>
  <sheetFormatPr defaultRowHeight="12.75" x14ac:dyDescent="0.2"/>
  <cols>
    <col min="2" max="2" width="46.140625" customWidth="1"/>
    <col min="3" max="3" width="5" customWidth="1"/>
    <col min="4" max="4" width="8.28515625" customWidth="1"/>
    <col min="5" max="5" width="11.28515625" style="132" bestFit="1" customWidth="1"/>
    <col min="6" max="6" width="9.5703125" style="132" customWidth="1"/>
    <col min="7" max="7" width="8.7109375" style="132" customWidth="1"/>
    <col min="8" max="8" width="8.7109375" style="132" bestFit="1" customWidth="1"/>
    <col min="9" max="9" width="8" style="132" customWidth="1"/>
    <col min="10" max="10" width="9.7109375" style="132" customWidth="1"/>
    <col min="11" max="11" width="11.140625" style="133" bestFit="1" customWidth="1"/>
    <col min="12" max="12" width="8.85546875" customWidth="1"/>
    <col min="13" max="13" width="10.7109375" style="5" customWidth="1"/>
    <col min="14" max="14" width="13.85546875" style="6" customWidth="1"/>
    <col min="15" max="15" width="15.28515625" customWidth="1"/>
    <col min="16" max="16" width="10.5703125" customWidth="1"/>
    <col min="17" max="17" width="7.28515625" customWidth="1"/>
    <col min="18" max="18" width="8" customWidth="1"/>
  </cols>
  <sheetData>
    <row r="1" spans="2:19" x14ac:dyDescent="0.2">
      <c r="B1" s="1" t="s">
        <v>0</v>
      </c>
      <c r="C1" s="1"/>
      <c r="D1" s="2"/>
      <c r="E1" s="2"/>
      <c r="F1" s="3"/>
      <c r="G1" s="3"/>
      <c r="H1" s="3"/>
      <c r="I1" s="3"/>
      <c r="J1" s="3"/>
      <c r="K1" s="4"/>
      <c r="L1" s="2"/>
    </row>
    <row r="2" spans="2:19" ht="9" customHeight="1" x14ac:dyDescent="0.2">
      <c r="B2" s="1"/>
      <c r="C2" s="1"/>
      <c r="D2" s="1"/>
      <c r="E2" s="1"/>
      <c r="F2" s="7"/>
      <c r="G2" s="3"/>
      <c r="H2" s="3"/>
      <c r="I2" s="3"/>
      <c r="J2" s="3"/>
      <c r="K2" s="4"/>
      <c r="L2" s="2"/>
    </row>
    <row r="3" spans="2:19" x14ac:dyDescent="0.2">
      <c r="B3" s="1" t="s">
        <v>1</v>
      </c>
      <c r="C3" s="1"/>
      <c r="D3" s="1"/>
      <c r="E3" s="1"/>
      <c r="F3" s="7"/>
      <c r="G3" s="3"/>
      <c r="H3" s="3"/>
      <c r="I3" s="3"/>
      <c r="J3" s="3"/>
      <c r="K3" s="4"/>
      <c r="L3" s="2"/>
    </row>
    <row r="4" spans="2:19" ht="12.75" customHeight="1" x14ac:dyDescent="0.2">
      <c r="B4" s="1"/>
      <c r="C4" s="1"/>
      <c r="D4" s="1"/>
      <c r="E4" s="7"/>
      <c r="F4" s="7"/>
      <c r="G4" s="7"/>
      <c r="H4" s="7"/>
      <c r="I4" s="7"/>
      <c r="J4" s="7"/>
      <c r="K4" s="7"/>
      <c r="L4" s="7"/>
      <c r="M4" s="8"/>
    </row>
    <row r="5" spans="2:19" ht="12.75" customHeight="1" x14ac:dyDescent="0.2">
      <c r="B5" s="1"/>
      <c r="C5" s="1"/>
      <c r="D5" s="1"/>
      <c r="E5" s="7"/>
      <c r="F5" s="137" t="s">
        <v>2</v>
      </c>
      <c r="G5" s="137"/>
      <c r="H5" s="137"/>
      <c r="I5" s="137"/>
      <c r="J5" s="137"/>
      <c r="K5" s="137"/>
      <c r="L5" s="137"/>
      <c r="M5" s="8"/>
    </row>
    <row r="6" spans="2:19" x14ac:dyDescent="0.2">
      <c r="B6" s="1"/>
      <c r="C6" s="1"/>
      <c r="D6" s="1"/>
      <c r="E6" s="7"/>
      <c r="F6" s="137" t="s">
        <v>3</v>
      </c>
      <c r="G6" s="137"/>
      <c r="H6" s="137"/>
      <c r="I6" s="137"/>
      <c r="J6" s="137"/>
      <c r="K6" s="137"/>
      <c r="L6" s="137"/>
      <c r="M6" s="8"/>
    </row>
    <row r="7" spans="2:19" x14ac:dyDescent="0.2">
      <c r="B7" s="1"/>
      <c r="C7" s="1"/>
      <c r="D7" s="1"/>
      <c r="E7" s="7"/>
      <c r="F7" s="137" t="s">
        <v>4</v>
      </c>
      <c r="G7" s="137"/>
      <c r="H7" s="137"/>
      <c r="I7" s="137"/>
      <c r="J7" s="137"/>
      <c r="K7" s="137"/>
      <c r="L7" s="137"/>
      <c r="M7" s="8"/>
    </row>
    <row r="8" spans="2:19" s="6" customFormat="1" x14ac:dyDescent="0.2">
      <c r="B8" s="1"/>
      <c r="C8" s="1"/>
      <c r="D8" s="1"/>
      <c r="E8" s="7"/>
      <c r="F8" s="137" t="s">
        <v>5</v>
      </c>
      <c r="G8" s="137"/>
      <c r="H8" s="137"/>
      <c r="I8" s="137"/>
      <c r="J8" s="137"/>
      <c r="K8" s="137"/>
      <c r="L8" s="137"/>
      <c r="M8" s="8"/>
      <c r="O8"/>
      <c r="P8"/>
      <c r="Q8"/>
      <c r="R8"/>
      <c r="S8"/>
    </row>
    <row r="9" spans="2:19" s="6" customFormat="1" ht="3" customHeight="1" x14ac:dyDescent="0.2">
      <c r="B9" s="1"/>
      <c r="C9" s="1"/>
      <c r="D9" s="1"/>
      <c r="E9" s="7"/>
      <c r="F9" s="137"/>
      <c r="G9" s="137"/>
      <c r="H9" s="137"/>
      <c r="I9" s="137"/>
      <c r="J9" s="137"/>
      <c r="K9" s="137"/>
      <c r="L9" s="137"/>
      <c r="M9" s="8"/>
      <c r="O9"/>
      <c r="P9"/>
      <c r="Q9"/>
      <c r="R9"/>
      <c r="S9"/>
    </row>
    <row r="10" spans="2:19" s="6" customFormat="1" x14ac:dyDescent="0.2">
      <c r="B10" s="137" t="s">
        <v>6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5"/>
      <c r="O10"/>
      <c r="P10"/>
      <c r="Q10"/>
      <c r="R10"/>
      <c r="S10"/>
    </row>
    <row r="11" spans="2:19" s="6" customFormat="1" x14ac:dyDescent="0.2">
      <c r="B11" s="138" t="s">
        <v>7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5"/>
      <c r="O11"/>
      <c r="P11"/>
      <c r="Q11"/>
      <c r="R11"/>
      <c r="S11"/>
    </row>
    <row r="12" spans="2:19" ht="8.25" customHeight="1" x14ac:dyDescent="0.2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2:19" ht="15.75" x14ac:dyDescent="0.25">
      <c r="B13" s="10" t="s">
        <v>8</v>
      </c>
      <c r="C13" s="11"/>
      <c r="D13" s="12"/>
      <c r="E13" s="13"/>
      <c r="F13" s="13"/>
      <c r="G13" s="14"/>
      <c r="H13" s="15"/>
      <c r="I13" s="15"/>
      <c r="J13" s="15"/>
      <c r="K13" s="16"/>
      <c r="L13" s="17"/>
      <c r="M13" s="18"/>
      <c r="N13" s="19"/>
      <c r="O13" s="20"/>
    </row>
    <row r="14" spans="2:19" ht="15.75" x14ac:dyDescent="0.25">
      <c r="B14" s="10" t="s">
        <v>9</v>
      </c>
      <c r="C14" s="11"/>
      <c r="D14" s="12"/>
      <c r="E14" s="13"/>
      <c r="F14" s="13"/>
      <c r="G14" s="14"/>
      <c r="H14" s="15"/>
      <c r="I14" s="15"/>
      <c r="J14" s="15"/>
      <c r="K14" s="16"/>
      <c r="L14" s="17"/>
      <c r="M14" s="18"/>
      <c r="N14" s="19"/>
      <c r="O14" s="20"/>
    </row>
    <row r="15" spans="2:19" ht="15" customHeight="1" thickBot="1" x14ac:dyDescent="0.3">
      <c r="B15" s="21" t="s">
        <v>10</v>
      </c>
      <c r="C15" s="21"/>
      <c r="D15" s="22"/>
      <c r="E15" s="23"/>
      <c r="F15" s="23"/>
      <c r="G15" s="23"/>
      <c r="H15" s="23"/>
      <c r="I15" s="23"/>
      <c r="J15" s="23"/>
      <c r="K15" s="24"/>
      <c r="L15" s="25" t="s">
        <v>11</v>
      </c>
      <c r="M15" s="26"/>
      <c r="N15" s="27"/>
      <c r="O15" s="28"/>
      <c r="P15" s="29"/>
      <c r="Q15" s="29"/>
      <c r="R15" s="29"/>
    </row>
    <row r="16" spans="2:19" ht="13.5" customHeight="1" x14ac:dyDescent="0.2">
      <c r="B16" s="139" t="s">
        <v>12</v>
      </c>
      <c r="C16" s="141"/>
      <c r="D16" s="143" t="s">
        <v>13</v>
      </c>
      <c r="E16" s="143" t="s">
        <v>14</v>
      </c>
      <c r="F16" s="143" t="s">
        <v>15</v>
      </c>
      <c r="G16" s="145" t="s">
        <v>16</v>
      </c>
      <c r="H16" s="145" t="s">
        <v>17</v>
      </c>
      <c r="I16" s="147" t="s">
        <v>18</v>
      </c>
      <c r="J16" s="143" t="s">
        <v>15</v>
      </c>
      <c r="K16" s="150" t="s">
        <v>19</v>
      </c>
      <c r="L16" s="152" t="s">
        <v>15</v>
      </c>
      <c r="M16" s="26"/>
      <c r="N16" s="30"/>
      <c r="O16" s="31"/>
      <c r="P16" s="32"/>
      <c r="Q16" s="29"/>
      <c r="R16" s="29"/>
    </row>
    <row r="17" spans="2:18" ht="36.75" customHeight="1" thickBot="1" x14ac:dyDescent="0.25">
      <c r="B17" s="140"/>
      <c r="C17" s="142"/>
      <c r="D17" s="144"/>
      <c r="E17" s="144"/>
      <c r="F17" s="144"/>
      <c r="G17" s="146"/>
      <c r="H17" s="146"/>
      <c r="I17" s="148"/>
      <c r="J17" s="144"/>
      <c r="K17" s="151"/>
      <c r="L17" s="153"/>
      <c r="M17" s="33"/>
      <c r="N17" s="34"/>
      <c r="O17" s="33"/>
      <c r="P17" s="35"/>
      <c r="Q17" s="36"/>
      <c r="R17" s="37"/>
    </row>
    <row r="18" spans="2:18" s="20" customFormat="1" ht="12.75" customHeight="1" thickBot="1" x14ac:dyDescent="0.25">
      <c r="B18" s="38" t="s">
        <v>20</v>
      </c>
      <c r="C18" s="39"/>
      <c r="D18" s="40" t="s">
        <v>21</v>
      </c>
      <c r="E18" s="41" t="s">
        <v>132</v>
      </c>
      <c r="F18" s="41" t="s">
        <v>133</v>
      </c>
      <c r="G18" s="41" t="s">
        <v>131</v>
      </c>
      <c r="H18" s="41" t="s">
        <v>22</v>
      </c>
      <c r="I18" s="41" t="s">
        <v>23</v>
      </c>
      <c r="J18" s="41" t="s">
        <v>24</v>
      </c>
      <c r="K18" s="42" t="s">
        <v>25</v>
      </c>
      <c r="L18" s="43" t="s">
        <v>26</v>
      </c>
      <c r="M18" s="44"/>
      <c r="N18" s="45"/>
      <c r="O18" s="44"/>
      <c r="P18" s="26"/>
      <c r="Q18" s="46"/>
      <c r="R18" s="47"/>
    </row>
    <row r="19" spans="2:18" x14ac:dyDescent="0.2">
      <c r="B19" s="48" t="s">
        <v>27</v>
      </c>
      <c r="C19" s="49" t="s">
        <v>28</v>
      </c>
      <c r="D19" s="50" t="s">
        <v>29</v>
      </c>
      <c r="E19" s="51">
        <f t="shared" ref="E19:L20" si="0">E21+E115</f>
        <v>253868</v>
      </c>
      <c r="F19" s="51">
        <f t="shared" si="0"/>
        <v>330</v>
      </c>
      <c r="G19" s="51">
        <f t="shared" si="0"/>
        <v>253538</v>
      </c>
      <c r="H19" s="51">
        <f t="shared" si="0"/>
        <v>0</v>
      </c>
      <c r="I19" s="51">
        <f t="shared" si="0"/>
        <v>325</v>
      </c>
      <c r="J19" s="51">
        <f t="shared" si="0"/>
        <v>325</v>
      </c>
      <c r="K19" s="51">
        <f t="shared" si="0"/>
        <v>5</v>
      </c>
      <c r="L19" s="52">
        <f t="shared" si="0"/>
        <v>5</v>
      </c>
      <c r="M19" s="33"/>
      <c r="N19" s="34"/>
      <c r="O19" s="33"/>
      <c r="P19" s="33"/>
      <c r="Q19" s="36"/>
      <c r="R19" s="37"/>
    </row>
    <row r="20" spans="2:18" x14ac:dyDescent="0.2">
      <c r="B20" s="53"/>
      <c r="C20" s="54" t="s">
        <v>30</v>
      </c>
      <c r="D20" s="55"/>
      <c r="E20" s="56">
        <f t="shared" si="0"/>
        <v>157126</v>
      </c>
      <c r="F20" s="56">
        <f t="shared" si="0"/>
        <v>330</v>
      </c>
      <c r="G20" s="56">
        <f t="shared" si="0"/>
        <v>138594</v>
      </c>
      <c r="H20" s="56">
        <f t="shared" si="0"/>
        <v>7459</v>
      </c>
      <c r="I20" s="56">
        <f t="shared" si="0"/>
        <v>5958</v>
      </c>
      <c r="J20" s="56">
        <f t="shared" si="0"/>
        <v>325</v>
      </c>
      <c r="K20" s="56">
        <f t="shared" si="0"/>
        <v>5115</v>
      </c>
      <c r="L20" s="57">
        <f t="shared" si="0"/>
        <v>5</v>
      </c>
      <c r="M20" s="33"/>
      <c r="N20" s="34"/>
      <c r="O20" s="33"/>
      <c r="P20" s="33"/>
      <c r="Q20" s="36"/>
      <c r="R20" s="37"/>
    </row>
    <row r="21" spans="2:18" x14ac:dyDescent="0.2">
      <c r="B21" s="53" t="s">
        <v>31</v>
      </c>
      <c r="C21" s="54" t="s">
        <v>28</v>
      </c>
      <c r="D21" s="55" t="s">
        <v>32</v>
      </c>
      <c r="E21" s="56">
        <f t="shared" ref="E21:L22" si="1">E23+E45+E95+E105+E109</f>
        <v>252368</v>
      </c>
      <c r="F21" s="56">
        <f t="shared" si="1"/>
        <v>180</v>
      </c>
      <c r="G21" s="56">
        <f t="shared" si="1"/>
        <v>252188</v>
      </c>
      <c r="H21" s="56">
        <f t="shared" si="1"/>
        <v>0</v>
      </c>
      <c r="I21" s="56">
        <f t="shared" si="1"/>
        <v>175</v>
      </c>
      <c r="J21" s="56">
        <f t="shared" si="1"/>
        <v>175</v>
      </c>
      <c r="K21" s="56">
        <f t="shared" si="1"/>
        <v>5</v>
      </c>
      <c r="L21" s="57">
        <f t="shared" si="1"/>
        <v>5</v>
      </c>
      <c r="M21" s="33"/>
      <c r="N21" s="34"/>
      <c r="O21" s="33"/>
      <c r="P21" s="33"/>
      <c r="Q21" s="58"/>
      <c r="R21" s="37"/>
    </row>
    <row r="22" spans="2:18" x14ac:dyDescent="0.2">
      <c r="B22" s="53"/>
      <c r="C22" s="54" t="s">
        <v>30</v>
      </c>
      <c r="D22" s="55"/>
      <c r="E22" s="56">
        <f t="shared" si="1"/>
        <v>155626</v>
      </c>
      <c r="F22" s="56">
        <f t="shared" si="1"/>
        <v>180</v>
      </c>
      <c r="G22" s="56">
        <f t="shared" si="1"/>
        <v>138594</v>
      </c>
      <c r="H22" s="56">
        <f t="shared" si="1"/>
        <v>6109</v>
      </c>
      <c r="I22" s="56">
        <f t="shared" si="1"/>
        <v>5808</v>
      </c>
      <c r="J22" s="56">
        <f t="shared" si="1"/>
        <v>175</v>
      </c>
      <c r="K22" s="56">
        <f t="shared" si="1"/>
        <v>5115</v>
      </c>
      <c r="L22" s="57">
        <f t="shared" si="1"/>
        <v>5</v>
      </c>
      <c r="M22" s="33"/>
      <c r="N22" s="34"/>
      <c r="O22" s="33"/>
      <c r="P22" s="33"/>
      <c r="Q22" s="58"/>
      <c r="R22" s="37"/>
    </row>
    <row r="23" spans="2:18" x14ac:dyDescent="0.2">
      <c r="B23" s="53" t="s">
        <v>33</v>
      </c>
      <c r="C23" s="54" t="s">
        <v>28</v>
      </c>
      <c r="D23" s="59">
        <v>10</v>
      </c>
      <c r="E23" s="60">
        <f>E25+E37+E41</f>
        <v>22000</v>
      </c>
      <c r="F23" s="60">
        <f t="shared" ref="E23:I24" si="2">F25+F37+F41</f>
        <v>0</v>
      </c>
      <c r="G23" s="60">
        <f>G25+G37+G41</f>
        <v>22000</v>
      </c>
      <c r="H23" s="60">
        <f t="shared" si="2"/>
        <v>0</v>
      </c>
      <c r="I23" s="60">
        <f t="shared" si="2"/>
        <v>0</v>
      </c>
      <c r="J23" s="60">
        <v>0</v>
      </c>
      <c r="K23" s="60">
        <f>K25+K37+K41</f>
        <v>0</v>
      </c>
      <c r="L23" s="61">
        <v>0</v>
      </c>
      <c r="M23" s="33"/>
      <c r="N23" s="34"/>
      <c r="O23" s="33"/>
      <c r="P23" s="33"/>
      <c r="Q23" s="58"/>
      <c r="R23" s="62"/>
    </row>
    <row r="24" spans="2:18" x14ac:dyDescent="0.2">
      <c r="B24" s="53"/>
      <c r="C24" s="54" t="s">
        <v>30</v>
      </c>
      <c r="D24" s="59"/>
      <c r="E24" s="60">
        <f t="shared" si="2"/>
        <v>22000</v>
      </c>
      <c r="F24" s="60">
        <f t="shared" si="2"/>
        <v>0</v>
      </c>
      <c r="G24" s="60">
        <f>G26+G38+G42</f>
        <v>5960</v>
      </c>
      <c r="H24" s="60">
        <f t="shared" si="2"/>
        <v>5670</v>
      </c>
      <c r="I24" s="60">
        <f t="shared" si="2"/>
        <v>5390</v>
      </c>
      <c r="J24" s="60">
        <v>0</v>
      </c>
      <c r="K24" s="60">
        <f>K26+K38+K42</f>
        <v>4980</v>
      </c>
      <c r="L24" s="61">
        <v>0</v>
      </c>
      <c r="M24" s="33"/>
      <c r="N24" s="34"/>
      <c r="O24" s="33"/>
      <c r="P24" s="33"/>
      <c r="Q24" s="58"/>
      <c r="R24" s="62"/>
    </row>
    <row r="25" spans="2:18" x14ac:dyDescent="0.2">
      <c r="B25" s="63" t="s">
        <v>34</v>
      </c>
      <c r="C25" s="54" t="s">
        <v>28</v>
      </c>
      <c r="D25" s="55" t="s">
        <v>35</v>
      </c>
      <c r="E25" s="56">
        <f>G25+H25+I25+K25</f>
        <v>21250</v>
      </c>
      <c r="F25" s="56">
        <f>F27+F29+F31+F35</f>
        <v>0</v>
      </c>
      <c r="G25" s="56">
        <v>21250</v>
      </c>
      <c r="H25" s="56">
        <f>H27+H29+H31+H35</f>
        <v>0</v>
      </c>
      <c r="I25" s="56">
        <f>I27+I29+I31+I35</f>
        <v>0</v>
      </c>
      <c r="J25" s="56">
        <v>0</v>
      </c>
      <c r="K25" s="56">
        <f>K27+K29+K31+K35</f>
        <v>0</v>
      </c>
      <c r="L25" s="57">
        <v>0</v>
      </c>
      <c r="M25" s="33"/>
      <c r="N25" s="34"/>
      <c r="O25" s="33"/>
      <c r="P25" s="33"/>
      <c r="Q25" s="58"/>
      <c r="R25" s="64"/>
    </row>
    <row r="26" spans="2:18" x14ac:dyDescent="0.2">
      <c r="B26" s="63"/>
      <c r="C26" s="54" t="s">
        <v>30</v>
      </c>
      <c r="D26" s="55"/>
      <c r="E26" s="56">
        <f>G26+H26+I26+K26</f>
        <v>21250</v>
      </c>
      <c r="F26" s="56">
        <f>F28+F30+F32+F36</f>
        <v>0</v>
      </c>
      <c r="G26" s="56">
        <f>G28+G30+G32+G36+G34</f>
        <v>5560</v>
      </c>
      <c r="H26" s="56">
        <f t="shared" ref="H26:K26" si="3">H28+H30+H32+H36+H34</f>
        <v>5520</v>
      </c>
      <c r="I26" s="56">
        <f t="shared" si="3"/>
        <v>5240</v>
      </c>
      <c r="J26" s="56">
        <f>J28+J30+J32+J36+J34</f>
        <v>0</v>
      </c>
      <c r="K26" s="56">
        <f t="shared" si="3"/>
        <v>4930</v>
      </c>
      <c r="L26" s="57">
        <v>0</v>
      </c>
      <c r="M26" s="33"/>
      <c r="N26" s="34"/>
      <c r="O26" s="33"/>
      <c r="P26" s="33"/>
      <c r="Q26" s="58"/>
      <c r="R26" s="64"/>
    </row>
    <row r="27" spans="2:18" x14ac:dyDescent="0.2">
      <c r="B27" s="65" t="s">
        <v>36</v>
      </c>
      <c r="C27" s="66" t="s">
        <v>28</v>
      </c>
      <c r="D27" s="67" t="s">
        <v>37</v>
      </c>
      <c r="E27" s="68">
        <f>G27</f>
        <v>18040</v>
      </c>
      <c r="F27" s="68">
        <v>0</v>
      </c>
      <c r="G27" s="68">
        <v>18040</v>
      </c>
      <c r="H27" s="69">
        <v>0</v>
      </c>
      <c r="I27" s="69">
        <v>0</v>
      </c>
      <c r="J27" s="69">
        <v>0</v>
      </c>
      <c r="K27" s="69">
        <v>0</v>
      </c>
      <c r="L27" s="70">
        <v>0</v>
      </c>
      <c r="M27" s="58"/>
      <c r="N27" s="71"/>
      <c r="R27" s="72"/>
    </row>
    <row r="28" spans="2:18" x14ac:dyDescent="0.2">
      <c r="B28" s="65"/>
      <c r="C28" s="66" t="s">
        <v>30</v>
      </c>
      <c r="D28" s="67"/>
      <c r="E28" s="68">
        <f>G28+H28+I28+K28</f>
        <v>18040</v>
      </c>
      <c r="F28" s="68">
        <v>0</v>
      </c>
      <c r="G28" s="68">
        <v>4640</v>
      </c>
      <c r="H28" s="69">
        <v>4600</v>
      </c>
      <c r="I28" s="69">
        <v>4500</v>
      </c>
      <c r="J28" s="69">
        <v>0</v>
      </c>
      <c r="K28" s="69">
        <v>4300</v>
      </c>
      <c r="L28" s="70">
        <v>0</v>
      </c>
      <c r="M28" s="58"/>
      <c r="N28" s="71"/>
      <c r="O28" s="58"/>
      <c r="P28" s="58"/>
      <c r="Q28" s="58"/>
      <c r="R28" s="72"/>
    </row>
    <row r="29" spans="2:18" x14ac:dyDescent="0.2">
      <c r="B29" s="65" t="s">
        <v>38</v>
      </c>
      <c r="C29" s="66" t="s">
        <v>28</v>
      </c>
      <c r="D29" s="67" t="s">
        <v>39</v>
      </c>
      <c r="E29" s="68">
        <f t="shared" ref="E29:E43" si="4">G29</f>
        <v>2100</v>
      </c>
      <c r="F29" s="68">
        <f t="shared" ref="F29:F118" si="5">J29+L29</f>
        <v>0</v>
      </c>
      <c r="G29" s="68">
        <v>2100</v>
      </c>
      <c r="H29" s="69">
        <v>0</v>
      </c>
      <c r="I29" s="69">
        <v>0</v>
      </c>
      <c r="J29" s="69">
        <v>0</v>
      </c>
      <c r="K29" s="69">
        <v>0</v>
      </c>
      <c r="L29" s="70">
        <v>0</v>
      </c>
      <c r="M29" s="58"/>
      <c r="N29" s="71"/>
      <c r="O29" s="58"/>
      <c r="P29" s="58"/>
      <c r="Q29" s="58"/>
      <c r="R29" s="72"/>
    </row>
    <row r="30" spans="2:18" x14ac:dyDescent="0.2">
      <c r="B30" s="65"/>
      <c r="C30" s="66" t="s">
        <v>30</v>
      </c>
      <c r="D30" s="67"/>
      <c r="E30" s="68">
        <f>G30+H30+I30+K30</f>
        <v>2100</v>
      </c>
      <c r="F30" s="68">
        <f t="shared" si="5"/>
        <v>0</v>
      </c>
      <c r="G30" s="68">
        <v>600</v>
      </c>
      <c r="H30" s="69">
        <v>600</v>
      </c>
      <c r="I30" s="69">
        <v>500</v>
      </c>
      <c r="J30" s="69">
        <v>0</v>
      </c>
      <c r="K30" s="69">
        <v>400</v>
      </c>
      <c r="L30" s="70">
        <v>0</v>
      </c>
      <c r="M30" s="58"/>
      <c r="N30" s="71"/>
      <c r="O30" s="58"/>
      <c r="P30" s="58"/>
      <c r="Q30" s="58"/>
      <c r="R30" s="72"/>
    </row>
    <row r="31" spans="2:18" s="8" customFormat="1" x14ac:dyDescent="0.2">
      <c r="B31" s="53" t="s">
        <v>40</v>
      </c>
      <c r="C31" s="54" t="s">
        <v>28</v>
      </c>
      <c r="D31" s="55" t="s">
        <v>41</v>
      </c>
      <c r="E31" s="56">
        <f t="shared" si="4"/>
        <v>70</v>
      </c>
      <c r="F31" s="56">
        <f t="shared" si="5"/>
        <v>0</v>
      </c>
      <c r="G31" s="56">
        <v>70</v>
      </c>
      <c r="H31" s="56">
        <v>0</v>
      </c>
      <c r="I31" s="56">
        <v>0</v>
      </c>
      <c r="J31" s="56">
        <v>0</v>
      </c>
      <c r="K31" s="56">
        <v>0</v>
      </c>
      <c r="L31" s="73">
        <v>0</v>
      </c>
      <c r="M31" s="33"/>
      <c r="N31" s="34"/>
      <c r="O31" s="33"/>
      <c r="P31" s="74"/>
      <c r="Q31" s="74"/>
      <c r="R31" s="64"/>
    </row>
    <row r="32" spans="2:18" s="8" customFormat="1" x14ac:dyDescent="0.2">
      <c r="B32" s="53"/>
      <c r="C32" s="54" t="s">
        <v>30</v>
      </c>
      <c r="D32" s="55"/>
      <c r="E32" s="56">
        <f>G32+H32+I32+K32</f>
        <v>70</v>
      </c>
      <c r="F32" s="56">
        <f t="shared" si="5"/>
        <v>0</v>
      </c>
      <c r="G32" s="56">
        <v>20</v>
      </c>
      <c r="H32" s="56">
        <v>20</v>
      </c>
      <c r="I32" s="56">
        <v>20</v>
      </c>
      <c r="J32" s="56">
        <v>0</v>
      </c>
      <c r="K32" s="56">
        <v>10</v>
      </c>
      <c r="L32" s="73">
        <v>0</v>
      </c>
      <c r="M32" s="33"/>
      <c r="N32" s="34"/>
      <c r="O32" s="33"/>
      <c r="P32" s="74"/>
      <c r="Q32" s="74"/>
      <c r="R32" s="64"/>
    </row>
    <row r="33" spans="2:18" s="8" customFormat="1" x14ac:dyDescent="0.2">
      <c r="B33" s="53" t="s">
        <v>42</v>
      </c>
      <c r="C33" s="54" t="s">
        <v>28</v>
      </c>
      <c r="D33" s="75" t="s">
        <v>43</v>
      </c>
      <c r="E33" s="56">
        <f>G33+H33+I33+K33</f>
        <v>540</v>
      </c>
      <c r="F33" s="56">
        <f t="shared" si="5"/>
        <v>0</v>
      </c>
      <c r="G33" s="56">
        <v>540</v>
      </c>
      <c r="H33" s="56">
        <v>0</v>
      </c>
      <c r="I33" s="56">
        <v>0</v>
      </c>
      <c r="J33" s="56">
        <v>0</v>
      </c>
      <c r="K33" s="56">
        <v>0</v>
      </c>
      <c r="L33" s="73">
        <v>0</v>
      </c>
      <c r="M33" s="33"/>
      <c r="N33" s="34"/>
      <c r="O33" s="33"/>
      <c r="P33" s="74"/>
      <c r="Q33" s="74"/>
      <c r="R33" s="64"/>
    </row>
    <row r="34" spans="2:18" s="8" customFormat="1" x14ac:dyDescent="0.2">
      <c r="B34" s="53"/>
      <c r="C34" s="54" t="s">
        <v>30</v>
      </c>
      <c r="D34" s="55"/>
      <c r="E34" s="56">
        <f>G34+H34+I34+K34</f>
        <v>540</v>
      </c>
      <c r="F34" s="56">
        <f t="shared" si="5"/>
        <v>0</v>
      </c>
      <c r="G34" s="56">
        <v>150</v>
      </c>
      <c r="H34" s="56">
        <v>150</v>
      </c>
      <c r="I34" s="56">
        <v>120</v>
      </c>
      <c r="J34" s="56">
        <v>0</v>
      </c>
      <c r="K34" s="56">
        <v>120</v>
      </c>
      <c r="L34" s="73">
        <v>0</v>
      </c>
      <c r="M34" s="33"/>
      <c r="N34" s="34"/>
      <c r="O34" s="33"/>
      <c r="P34" s="74"/>
      <c r="Q34" s="74"/>
      <c r="R34" s="64"/>
    </row>
    <row r="35" spans="2:18" s="77" customFormat="1" x14ac:dyDescent="0.2">
      <c r="B35" s="65" t="s">
        <v>44</v>
      </c>
      <c r="C35" s="54" t="s">
        <v>28</v>
      </c>
      <c r="D35" s="55" t="s">
        <v>45</v>
      </c>
      <c r="E35" s="56">
        <f t="shared" si="4"/>
        <v>500</v>
      </c>
      <c r="F35" s="56">
        <f t="shared" si="5"/>
        <v>0</v>
      </c>
      <c r="G35" s="56">
        <v>500</v>
      </c>
      <c r="H35" s="76">
        <v>0</v>
      </c>
      <c r="I35" s="76">
        <v>0</v>
      </c>
      <c r="J35" s="56">
        <v>0</v>
      </c>
      <c r="K35" s="76">
        <v>0</v>
      </c>
      <c r="L35" s="73">
        <v>0</v>
      </c>
      <c r="M35" s="74"/>
      <c r="N35" s="34"/>
      <c r="O35" s="74"/>
      <c r="P35" s="74"/>
      <c r="Q35" s="58"/>
      <c r="R35" s="72"/>
    </row>
    <row r="36" spans="2:18" s="77" customFormat="1" x14ac:dyDescent="0.2">
      <c r="B36" s="65"/>
      <c r="C36" s="54" t="s">
        <v>30</v>
      </c>
      <c r="D36" s="55"/>
      <c r="E36" s="56">
        <f>G36+H36+I36+K36</f>
        <v>500</v>
      </c>
      <c r="F36" s="56">
        <f t="shared" si="5"/>
        <v>0</v>
      </c>
      <c r="G36" s="56">
        <v>150</v>
      </c>
      <c r="H36" s="76">
        <v>150</v>
      </c>
      <c r="I36" s="76">
        <v>100</v>
      </c>
      <c r="J36" s="56">
        <v>0</v>
      </c>
      <c r="K36" s="76">
        <v>100</v>
      </c>
      <c r="L36" s="73">
        <v>0</v>
      </c>
      <c r="M36" s="74"/>
      <c r="N36" s="34"/>
      <c r="O36" s="74"/>
      <c r="P36" s="74"/>
      <c r="Q36" s="58"/>
      <c r="R36" s="72"/>
    </row>
    <row r="37" spans="2:18" s="77" customFormat="1" x14ac:dyDescent="0.2">
      <c r="B37" s="65" t="s">
        <v>46</v>
      </c>
      <c r="C37" s="54" t="s">
        <v>28</v>
      </c>
      <c r="D37" s="55" t="s">
        <v>47</v>
      </c>
      <c r="E37" s="56">
        <f>E39</f>
        <v>250</v>
      </c>
      <c r="F37" s="56">
        <f t="shared" si="5"/>
        <v>0</v>
      </c>
      <c r="G37" s="56">
        <f>G39</f>
        <v>250</v>
      </c>
      <c r="H37" s="56">
        <f t="shared" ref="H37:I38" si="6">H39</f>
        <v>0</v>
      </c>
      <c r="I37" s="56">
        <f t="shared" si="6"/>
        <v>0</v>
      </c>
      <c r="J37" s="56">
        <f t="shared" ref="J37" si="7">J39+J40</f>
        <v>0</v>
      </c>
      <c r="K37" s="56">
        <f>K39</f>
        <v>0</v>
      </c>
      <c r="L37" s="73">
        <v>0</v>
      </c>
      <c r="M37" s="33"/>
      <c r="N37" s="34"/>
      <c r="O37" s="33"/>
      <c r="P37" s="33"/>
      <c r="Q37" s="58"/>
      <c r="R37" s="72"/>
    </row>
    <row r="38" spans="2:18" s="77" customFormat="1" x14ac:dyDescent="0.2">
      <c r="B38" s="65"/>
      <c r="C38" s="54" t="s">
        <v>30</v>
      </c>
      <c r="D38" s="55"/>
      <c r="E38" s="56">
        <f>E40</f>
        <v>250</v>
      </c>
      <c r="F38" s="56">
        <f>F40</f>
        <v>0</v>
      </c>
      <c r="G38" s="56">
        <f>G40</f>
        <v>250</v>
      </c>
      <c r="H38" s="56">
        <f t="shared" si="6"/>
        <v>0</v>
      </c>
      <c r="I38" s="56">
        <f t="shared" si="6"/>
        <v>0</v>
      </c>
      <c r="J38" s="56">
        <v>0</v>
      </c>
      <c r="K38" s="56">
        <f>K40</f>
        <v>0</v>
      </c>
      <c r="L38" s="73">
        <v>0</v>
      </c>
      <c r="M38" s="33"/>
      <c r="N38" s="34"/>
      <c r="O38" s="33"/>
      <c r="P38" s="33"/>
      <c r="Q38" s="58"/>
      <c r="R38" s="72"/>
    </row>
    <row r="39" spans="2:18" x14ac:dyDescent="0.2">
      <c r="B39" s="65" t="s">
        <v>48</v>
      </c>
      <c r="C39" s="66" t="s">
        <v>28</v>
      </c>
      <c r="D39" s="78" t="s">
        <v>49</v>
      </c>
      <c r="E39" s="68">
        <f t="shared" si="4"/>
        <v>250</v>
      </c>
      <c r="F39" s="68">
        <f t="shared" si="5"/>
        <v>0</v>
      </c>
      <c r="G39" s="68">
        <v>250</v>
      </c>
      <c r="H39" s="68">
        <v>0</v>
      </c>
      <c r="I39" s="68">
        <v>0</v>
      </c>
      <c r="J39" s="69">
        <v>0</v>
      </c>
      <c r="K39" s="69">
        <v>0</v>
      </c>
      <c r="L39" s="73">
        <v>0</v>
      </c>
      <c r="M39" s="58"/>
      <c r="N39" s="71"/>
      <c r="O39" s="58"/>
      <c r="P39" s="58"/>
      <c r="Q39" s="58"/>
      <c r="R39" s="72"/>
    </row>
    <row r="40" spans="2:18" x14ac:dyDescent="0.2">
      <c r="B40" s="65"/>
      <c r="C40" s="66" t="s">
        <v>30</v>
      </c>
      <c r="D40" s="67"/>
      <c r="E40" s="68">
        <f>G40+H40+I40+K40</f>
        <v>250</v>
      </c>
      <c r="F40" s="68">
        <f t="shared" si="5"/>
        <v>0</v>
      </c>
      <c r="G40" s="68">
        <v>250</v>
      </c>
      <c r="H40" s="68">
        <v>0</v>
      </c>
      <c r="I40" s="68">
        <v>0</v>
      </c>
      <c r="J40" s="69">
        <v>0</v>
      </c>
      <c r="K40" s="69">
        <v>0</v>
      </c>
      <c r="L40" s="73">
        <v>0</v>
      </c>
      <c r="M40" s="58"/>
      <c r="N40" s="71"/>
      <c r="O40" s="58"/>
      <c r="P40" s="58"/>
      <c r="Q40" s="58"/>
      <c r="R40" s="72"/>
    </row>
    <row r="41" spans="2:18" s="8" customFormat="1" x14ac:dyDescent="0.2">
      <c r="B41" s="53" t="s">
        <v>50</v>
      </c>
      <c r="C41" s="54" t="s">
        <v>28</v>
      </c>
      <c r="D41" s="55" t="s">
        <v>51</v>
      </c>
      <c r="E41" s="56">
        <f>E43</f>
        <v>500</v>
      </c>
      <c r="F41" s="56">
        <f t="shared" ref="F41:F42" si="8">F43</f>
        <v>0</v>
      </c>
      <c r="G41" s="56">
        <f>G43</f>
        <v>500</v>
      </c>
      <c r="H41" s="56">
        <f t="shared" ref="H41:L42" si="9">H43</f>
        <v>0</v>
      </c>
      <c r="I41" s="56">
        <f t="shared" si="9"/>
        <v>0</v>
      </c>
      <c r="J41" s="56">
        <f t="shared" si="9"/>
        <v>0</v>
      </c>
      <c r="K41" s="56">
        <f t="shared" si="9"/>
        <v>0</v>
      </c>
      <c r="L41" s="57">
        <f t="shared" si="9"/>
        <v>0</v>
      </c>
      <c r="M41" s="33"/>
      <c r="N41" s="34"/>
      <c r="O41" s="33"/>
      <c r="P41" s="74"/>
      <c r="Q41" s="74"/>
      <c r="R41" s="64"/>
    </row>
    <row r="42" spans="2:18" s="8" customFormat="1" x14ac:dyDescent="0.2">
      <c r="B42" s="53"/>
      <c r="C42" s="54" t="s">
        <v>30</v>
      </c>
      <c r="D42" s="55"/>
      <c r="E42" s="56">
        <f>E44</f>
        <v>500</v>
      </c>
      <c r="F42" s="56">
        <f t="shared" si="8"/>
        <v>0</v>
      </c>
      <c r="G42" s="56">
        <f>G44</f>
        <v>150</v>
      </c>
      <c r="H42" s="56">
        <f t="shared" si="9"/>
        <v>150</v>
      </c>
      <c r="I42" s="56">
        <f t="shared" si="9"/>
        <v>150</v>
      </c>
      <c r="J42" s="56">
        <f t="shared" si="9"/>
        <v>0</v>
      </c>
      <c r="K42" s="56">
        <f t="shared" si="9"/>
        <v>50</v>
      </c>
      <c r="L42" s="57">
        <f t="shared" si="9"/>
        <v>0</v>
      </c>
      <c r="M42" s="33"/>
      <c r="N42" s="34"/>
      <c r="O42" s="33"/>
      <c r="P42" s="74"/>
      <c r="Q42" s="74"/>
      <c r="R42" s="64"/>
    </row>
    <row r="43" spans="2:18" x14ac:dyDescent="0.2">
      <c r="B43" s="79" t="s">
        <v>52</v>
      </c>
      <c r="C43" s="66" t="s">
        <v>28</v>
      </c>
      <c r="D43" s="78" t="s">
        <v>53</v>
      </c>
      <c r="E43" s="68">
        <f t="shared" si="4"/>
        <v>500</v>
      </c>
      <c r="F43" s="68">
        <f t="shared" si="5"/>
        <v>0</v>
      </c>
      <c r="G43" s="68">
        <v>500</v>
      </c>
      <c r="H43" s="69">
        <v>0</v>
      </c>
      <c r="I43" s="69">
        <v>0</v>
      </c>
      <c r="J43" s="69">
        <v>0</v>
      </c>
      <c r="K43" s="69">
        <v>0</v>
      </c>
      <c r="L43" s="70">
        <v>0</v>
      </c>
      <c r="M43" s="58"/>
      <c r="N43" s="71"/>
      <c r="O43" s="58"/>
      <c r="P43" s="58"/>
      <c r="Q43" s="58"/>
      <c r="R43" s="72"/>
    </row>
    <row r="44" spans="2:18" x14ac:dyDescent="0.2">
      <c r="B44" s="65"/>
      <c r="C44" s="66" t="s">
        <v>30</v>
      </c>
      <c r="D44" s="67"/>
      <c r="E44" s="68">
        <f>G44+H44+I44+K44</f>
        <v>500</v>
      </c>
      <c r="F44" s="68">
        <f t="shared" si="5"/>
        <v>0</v>
      </c>
      <c r="G44" s="68">
        <v>150</v>
      </c>
      <c r="H44" s="69">
        <v>150</v>
      </c>
      <c r="I44" s="69">
        <v>150</v>
      </c>
      <c r="J44" s="69">
        <v>0</v>
      </c>
      <c r="K44" s="69">
        <v>50</v>
      </c>
      <c r="L44" s="70">
        <v>0</v>
      </c>
      <c r="M44" s="58"/>
      <c r="N44" s="71"/>
      <c r="O44" s="58"/>
      <c r="P44" s="58"/>
      <c r="Q44" s="58"/>
      <c r="R44" s="72"/>
    </row>
    <row r="45" spans="2:18" s="8" customFormat="1" x14ac:dyDescent="0.2">
      <c r="B45" s="53" t="s">
        <v>54</v>
      </c>
      <c r="C45" s="54" t="s">
        <v>28</v>
      </c>
      <c r="D45" s="55" t="s">
        <v>55</v>
      </c>
      <c r="E45" s="56">
        <f>E47+E67+E69+E73+E79+E81+E83+E85</f>
        <v>1600</v>
      </c>
      <c r="F45" s="56">
        <f>J45+L45</f>
        <v>160</v>
      </c>
      <c r="G45" s="56">
        <f>G47+G67+G69+G73+G79+G81+G83+G85</f>
        <v>1440</v>
      </c>
      <c r="H45" s="56">
        <f t="shared" ref="H45:L46" si="10">H47+H67+H69+H73+H79+H81+H83+H85</f>
        <v>0</v>
      </c>
      <c r="I45" s="56">
        <f t="shared" si="10"/>
        <v>160</v>
      </c>
      <c r="J45" s="56">
        <f t="shared" si="10"/>
        <v>160</v>
      </c>
      <c r="K45" s="56">
        <f t="shared" si="10"/>
        <v>0</v>
      </c>
      <c r="L45" s="57">
        <f t="shared" si="10"/>
        <v>0</v>
      </c>
      <c r="M45" s="33"/>
      <c r="N45" s="34"/>
      <c r="O45" s="33"/>
      <c r="P45" s="74"/>
      <c r="Q45" s="74"/>
      <c r="R45" s="64"/>
    </row>
    <row r="46" spans="2:18" s="8" customFormat="1" x14ac:dyDescent="0.2">
      <c r="B46" s="53"/>
      <c r="C46" s="54" t="s">
        <v>30</v>
      </c>
      <c r="D46" s="55"/>
      <c r="E46" s="56">
        <f>E48+E68+E70+E74+E80+E82+E84+E86</f>
        <v>1600</v>
      </c>
      <c r="F46" s="56">
        <f>J46+L46</f>
        <v>160</v>
      </c>
      <c r="G46" s="56">
        <f>G48+G68+G70+G74+G80+G82+G84+G86</f>
        <v>758</v>
      </c>
      <c r="H46" s="56">
        <f t="shared" si="10"/>
        <v>389</v>
      </c>
      <c r="I46" s="56">
        <f t="shared" si="10"/>
        <v>353</v>
      </c>
      <c r="J46" s="56">
        <f t="shared" si="10"/>
        <v>160</v>
      </c>
      <c r="K46" s="56">
        <f t="shared" si="10"/>
        <v>100</v>
      </c>
      <c r="L46" s="57">
        <f t="shared" si="10"/>
        <v>0</v>
      </c>
      <c r="M46" s="33"/>
      <c r="N46" s="34"/>
      <c r="O46" s="33"/>
      <c r="P46" s="74"/>
      <c r="Q46" s="74"/>
      <c r="R46" s="64"/>
    </row>
    <row r="47" spans="2:18" s="8" customFormat="1" x14ac:dyDescent="0.2">
      <c r="B47" s="53" t="s">
        <v>56</v>
      </c>
      <c r="C47" s="54" t="s">
        <v>28</v>
      </c>
      <c r="D47" s="55" t="s">
        <v>57</v>
      </c>
      <c r="E47" s="56">
        <f>G47+H47+I47+K47</f>
        <v>1393</v>
      </c>
      <c r="F47" s="56">
        <f t="shared" si="5"/>
        <v>160</v>
      </c>
      <c r="G47" s="56">
        <f>G49+G51+G53+G55+G57+G59+G61+G63+G65</f>
        <v>1233</v>
      </c>
      <c r="H47" s="56">
        <f t="shared" ref="H47:L47" si="11">H49+H51+H53+H55+H57+H59+H61+H63+H65</f>
        <v>0</v>
      </c>
      <c r="I47" s="56">
        <f t="shared" si="11"/>
        <v>160</v>
      </c>
      <c r="J47" s="56">
        <f>J49+J51+J53+J55+J57+J59+J61+J63+J65</f>
        <v>160</v>
      </c>
      <c r="K47" s="56">
        <f t="shared" si="11"/>
        <v>0</v>
      </c>
      <c r="L47" s="57">
        <f t="shared" si="11"/>
        <v>0</v>
      </c>
      <c r="M47" s="33"/>
      <c r="N47" s="34"/>
      <c r="O47" s="33"/>
      <c r="P47" s="74"/>
      <c r="Q47" s="74"/>
      <c r="R47" s="64"/>
    </row>
    <row r="48" spans="2:18" s="8" customFormat="1" x14ac:dyDescent="0.2">
      <c r="B48" s="53"/>
      <c r="C48" s="54" t="s">
        <v>30</v>
      </c>
      <c r="D48" s="55"/>
      <c r="E48" s="56">
        <f>E50+E52+E54+E56+E58+E60+E62+E64+E66</f>
        <v>1393</v>
      </c>
      <c r="F48" s="56">
        <f t="shared" ref="F48:L48" si="12">F50+F52+F54+F56+F58+F60+F62+F64+F66</f>
        <v>160</v>
      </c>
      <c r="G48" s="56">
        <f>G50+G52+G54+G56+G58+G60+G62+G64+G66</f>
        <v>666</v>
      </c>
      <c r="H48" s="56">
        <f t="shared" si="12"/>
        <v>332</v>
      </c>
      <c r="I48" s="56">
        <f t="shared" si="12"/>
        <v>315</v>
      </c>
      <c r="J48" s="56">
        <f>J50+J52+J54+J56+J58+J60+J62+J64+J66</f>
        <v>160</v>
      </c>
      <c r="K48" s="56">
        <f t="shared" si="12"/>
        <v>80</v>
      </c>
      <c r="L48" s="57">
        <f t="shared" si="12"/>
        <v>0</v>
      </c>
      <c r="M48" s="33"/>
      <c r="N48" s="34"/>
      <c r="O48" s="33"/>
      <c r="P48" s="74"/>
      <c r="Q48" s="74"/>
      <c r="R48" s="64"/>
    </row>
    <row r="49" spans="2:18" x14ac:dyDescent="0.2">
      <c r="B49" s="65" t="s">
        <v>58</v>
      </c>
      <c r="C49" s="66" t="s">
        <v>28</v>
      </c>
      <c r="D49" s="67" t="s">
        <v>59</v>
      </c>
      <c r="E49" s="68">
        <f t="shared" ref="E49:E66" si="13">G49+H49+I49+K49</f>
        <v>0</v>
      </c>
      <c r="F49" s="68">
        <f>J49+L49</f>
        <v>0</v>
      </c>
      <c r="G49" s="68">
        <v>0</v>
      </c>
      <c r="H49" s="69">
        <v>0</v>
      </c>
      <c r="I49" s="69">
        <v>0</v>
      </c>
      <c r="J49" s="68">
        <v>0</v>
      </c>
      <c r="K49" s="69">
        <v>0</v>
      </c>
      <c r="L49" s="80">
        <f>K49*10%</f>
        <v>0</v>
      </c>
      <c r="M49" s="58"/>
      <c r="N49" s="71"/>
      <c r="O49" s="58"/>
      <c r="P49" s="58"/>
      <c r="Q49" s="58"/>
      <c r="R49" s="37"/>
    </row>
    <row r="50" spans="2:18" x14ac:dyDescent="0.2">
      <c r="B50" s="65"/>
      <c r="C50" s="66" t="s">
        <v>30</v>
      </c>
      <c r="D50" s="67"/>
      <c r="E50" s="68">
        <f t="shared" si="13"/>
        <v>0</v>
      </c>
      <c r="F50" s="68">
        <f t="shared" ref="F50:F94" si="14">J50+L50</f>
        <v>0</v>
      </c>
      <c r="G50" s="68">
        <v>0</v>
      </c>
      <c r="H50" s="69">
        <v>0</v>
      </c>
      <c r="I50" s="69">
        <v>0</v>
      </c>
      <c r="J50" s="68">
        <v>0</v>
      </c>
      <c r="K50" s="69">
        <v>0</v>
      </c>
      <c r="L50" s="80">
        <v>0</v>
      </c>
      <c r="M50" s="58"/>
      <c r="N50" s="71"/>
      <c r="O50" s="58"/>
      <c r="P50" s="58"/>
      <c r="Q50" s="58"/>
      <c r="R50" s="37"/>
    </row>
    <row r="51" spans="2:18" x14ac:dyDescent="0.2">
      <c r="B51" s="65" t="s">
        <v>60</v>
      </c>
      <c r="C51" s="66" t="s">
        <v>28</v>
      </c>
      <c r="D51" s="67" t="s">
        <v>61</v>
      </c>
      <c r="E51" s="68">
        <f t="shared" si="13"/>
        <v>16</v>
      </c>
      <c r="F51" s="68">
        <f t="shared" si="14"/>
        <v>0</v>
      </c>
      <c r="G51" s="68">
        <v>16</v>
      </c>
      <c r="H51" s="69">
        <v>0</v>
      </c>
      <c r="I51" s="69">
        <v>0</v>
      </c>
      <c r="J51" s="68">
        <v>0</v>
      </c>
      <c r="K51" s="69">
        <v>0</v>
      </c>
      <c r="L51" s="80">
        <f t="shared" ref="L51:L93" si="15">K51*10%</f>
        <v>0</v>
      </c>
      <c r="M51" s="58"/>
      <c r="N51" s="71"/>
      <c r="O51" s="58"/>
      <c r="P51" s="58"/>
      <c r="Q51" s="58"/>
      <c r="R51" s="37"/>
    </row>
    <row r="52" spans="2:18" x14ac:dyDescent="0.2">
      <c r="B52" s="65"/>
      <c r="C52" s="66" t="s">
        <v>30</v>
      </c>
      <c r="D52" s="67"/>
      <c r="E52" s="68">
        <f t="shared" si="13"/>
        <v>16</v>
      </c>
      <c r="F52" s="68">
        <f t="shared" si="14"/>
        <v>0</v>
      </c>
      <c r="G52" s="68">
        <v>6</v>
      </c>
      <c r="H52" s="69">
        <v>7</v>
      </c>
      <c r="I52" s="69">
        <v>3</v>
      </c>
      <c r="J52" s="68">
        <v>0</v>
      </c>
      <c r="K52" s="69">
        <v>0</v>
      </c>
      <c r="L52" s="80">
        <v>0</v>
      </c>
      <c r="M52" s="58"/>
      <c r="N52" s="71"/>
      <c r="O52" s="58"/>
      <c r="P52" s="58"/>
      <c r="Q52" s="58"/>
      <c r="R52" s="37"/>
    </row>
    <row r="53" spans="2:18" x14ac:dyDescent="0.2">
      <c r="B53" s="65" t="s">
        <v>62</v>
      </c>
      <c r="C53" s="66" t="s">
        <v>28</v>
      </c>
      <c r="D53" s="67" t="s">
        <v>63</v>
      </c>
      <c r="E53" s="68">
        <f t="shared" si="13"/>
        <v>517</v>
      </c>
      <c r="F53" s="68">
        <f t="shared" si="14"/>
        <v>160</v>
      </c>
      <c r="G53" s="68">
        <v>357</v>
      </c>
      <c r="H53" s="69">
        <v>0</v>
      </c>
      <c r="I53" s="69">
        <v>160</v>
      </c>
      <c r="J53" s="68">
        <v>160</v>
      </c>
      <c r="K53" s="69">
        <v>0</v>
      </c>
      <c r="L53" s="80">
        <f t="shared" si="15"/>
        <v>0</v>
      </c>
      <c r="M53" s="58"/>
      <c r="N53" s="71"/>
      <c r="O53" s="58"/>
      <c r="P53" s="58"/>
      <c r="Q53" s="58"/>
      <c r="R53" s="37"/>
    </row>
    <row r="54" spans="2:18" x14ac:dyDescent="0.2">
      <c r="B54" s="65"/>
      <c r="C54" s="66" t="s">
        <v>30</v>
      </c>
      <c r="D54" s="67"/>
      <c r="E54" s="68">
        <f t="shared" si="13"/>
        <v>517</v>
      </c>
      <c r="F54" s="68">
        <f t="shared" si="14"/>
        <v>160</v>
      </c>
      <c r="G54" s="68">
        <v>250</v>
      </c>
      <c r="H54" s="69">
        <v>107</v>
      </c>
      <c r="I54" s="69">
        <v>160</v>
      </c>
      <c r="J54" s="68">
        <v>160</v>
      </c>
      <c r="K54" s="69">
        <v>0</v>
      </c>
      <c r="L54" s="80">
        <v>0</v>
      </c>
      <c r="M54" s="58"/>
      <c r="N54" s="71"/>
      <c r="O54" s="58"/>
      <c r="P54" s="58"/>
      <c r="Q54" s="58"/>
      <c r="R54" s="37"/>
    </row>
    <row r="55" spans="2:18" x14ac:dyDescent="0.2">
      <c r="B55" s="65" t="s">
        <v>64</v>
      </c>
      <c r="C55" s="66" t="s">
        <v>28</v>
      </c>
      <c r="D55" s="67" t="s">
        <v>65</v>
      </c>
      <c r="E55" s="68">
        <f t="shared" si="13"/>
        <v>22</v>
      </c>
      <c r="F55" s="68">
        <f t="shared" si="14"/>
        <v>0</v>
      </c>
      <c r="G55" s="68">
        <v>22</v>
      </c>
      <c r="H55" s="69">
        <v>0</v>
      </c>
      <c r="I55" s="69">
        <v>0</v>
      </c>
      <c r="J55" s="68">
        <v>0</v>
      </c>
      <c r="K55" s="69">
        <v>0</v>
      </c>
      <c r="L55" s="80">
        <f t="shared" si="15"/>
        <v>0</v>
      </c>
      <c r="M55" s="58"/>
      <c r="N55" s="71"/>
      <c r="O55" s="58"/>
      <c r="P55" s="58"/>
      <c r="Q55" s="58"/>
      <c r="R55" s="37"/>
    </row>
    <row r="56" spans="2:18" x14ac:dyDescent="0.2">
      <c r="B56" s="65"/>
      <c r="C56" s="66" t="s">
        <v>30</v>
      </c>
      <c r="D56" s="67"/>
      <c r="E56" s="68">
        <f t="shared" si="13"/>
        <v>22</v>
      </c>
      <c r="F56" s="68">
        <f t="shared" si="14"/>
        <v>0</v>
      </c>
      <c r="G56" s="68">
        <v>10</v>
      </c>
      <c r="H56" s="69">
        <v>8</v>
      </c>
      <c r="I56" s="69">
        <v>4</v>
      </c>
      <c r="J56" s="68">
        <v>0</v>
      </c>
      <c r="K56" s="69">
        <v>0</v>
      </c>
      <c r="L56" s="80">
        <f t="shared" si="15"/>
        <v>0</v>
      </c>
      <c r="M56" s="58"/>
      <c r="N56" s="71"/>
      <c r="O56" s="58"/>
      <c r="P56" s="58"/>
      <c r="Q56" s="58"/>
      <c r="R56" s="37"/>
    </row>
    <row r="57" spans="2:18" x14ac:dyDescent="0.2">
      <c r="B57" s="65" t="s">
        <v>66</v>
      </c>
      <c r="C57" s="66" t="s">
        <v>28</v>
      </c>
      <c r="D57" s="67" t="s">
        <v>67</v>
      </c>
      <c r="E57" s="68">
        <f t="shared" si="13"/>
        <v>81</v>
      </c>
      <c r="F57" s="68">
        <f t="shared" si="14"/>
        <v>0</v>
      </c>
      <c r="G57" s="68">
        <v>81</v>
      </c>
      <c r="H57" s="69">
        <v>0</v>
      </c>
      <c r="I57" s="69">
        <v>0</v>
      </c>
      <c r="J57" s="68">
        <v>0</v>
      </c>
      <c r="K57" s="69">
        <v>0</v>
      </c>
      <c r="L57" s="80">
        <f t="shared" si="15"/>
        <v>0</v>
      </c>
      <c r="M57" s="58"/>
      <c r="N57" s="71"/>
      <c r="O57" s="58"/>
      <c r="P57" s="58"/>
      <c r="Q57" s="58"/>
      <c r="R57" s="37"/>
    </row>
    <row r="58" spans="2:18" x14ac:dyDescent="0.2">
      <c r="B58" s="65"/>
      <c r="C58" s="66" t="s">
        <v>30</v>
      </c>
      <c r="D58" s="67"/>
      <c r="E58" s="68">
        <f t="shared" si="13"/>
        <v>81</v>
      </c>
      <c r="F58" s="68">
        <f t="shared" si="14"/>
        <v>0</v>
      </c>
      <c r="G58" s="68">
        <v>40</v>
      </c>
      <c r="H58" s="69">
        <v>35</v>
      </c>
      <c r="I58" s="69">
        <v>6</v>
      </c>
      <c r="J58" s="68">
        <v>0</v>
      </c>
      <c r="K58" s="69">
        <v>0</v>
      </c>
      <c r="L58" s="80">
        <v>0</v>
      </c>
      <c r="M58" s="58"/>
      <c r="N58" s="71"/>
      <c r="O58" s="58"/>
      <c r="P58" s="58"/>
      <c r="Q58" s="58"/>
      <c r="R58" s="37"/>
    </row>
    <row r="59" spans="2:18" ht="12.75" customHeight="1" x14ac:dyDescent="0.2">
      <c r="B59" s="65" t="s">
        <v>68</v>
      </c>
      <c r="C59" s="66" t="s">
        <v>28</v>
      </c>
      <c r="D59" s="67" t="s">
        <v>69</v>
      </c>
      <c r="E59" s="68">
        <f t="shared" si="13"/>
        <v>0</v>
      </c>
      <c r="F59" s="68">
        <f t="shared" si="14"/>
        <v>0</v>
      </c>
      <c r="G59" s="68">
        <v>0</v>
      </c>
      <c r="H59" s="69">
        <v>0</v>
      </c>
      <c r="I59" s="69">
        <v>0</v>
      </c>
      <c r="J59" s="68">
        <v>0</v>
      </c>
      <c r="K59" s="69">
        <v>0</v>
      </c>
      <c r="L59" s="80">
        <f t="shared" si="15"/>
        <v>0</v>
      </c>
      <c r="M59" s="58"/>
      <c r="N59" s="71"/>
      <c r="O59" s="58"/>
      <c r="P59" s="58"/>
      <c r="Q59" s="58"/>
      <c r="R59" s="37"/>
    </row>
    <row r="60" spans="2:18" ht="12.75" customHeight="1" x14ac:dyDescent="0.2">
      <c r="B60" s="65"/>
      <c r="C60" s="66" t="s">
        <v>30</v>
      </c>
      <c r="D60" s="67"/>
      <c r="E60" s="68">
        <f t="shared" si="13"/>
        <v>0</v>
      </c>
      <c r="F60" s="68">
        <f t="shared" si="14"/>
        <v>0</v>
      </c>
      <c r="G60" s="68">
        <v>0</v>
      </c>
      <c r="H60" s="69">
        <v>0</v>
      </c>
      <c r="I60" s="69">
        <v>0</v>
      </c>
      <c r="J60" s="68">
        <v>0</v>
      </c>
      <c r="K60" s="69">
        <v>0</v>
      </c>
      <c r="L60" s="80">
        <f t="shared" si="15"/>
        <v>0</v>
      </c>
      <c r="M60" s="58"/>
      <c r="N60" s="71"/>
      <c r="O60" s="58"/>
      <c r="P60" s="58"/>
      <c r="Q60" s="58"/>
      <c r="R60" s="37"/>
    </row>
    <row r="61" spans="2:18" ht="13.5" customHeight="1" x14ac:dyDescent="0.2">
      <c r="B61" s="79" t="s">
        <v>70</v>
      </c>
      <c r="C61" s="66" t="s">
        <v>28</v>
      </c>
      <c r="D61" s="67" t="s">
        <v>71</v>
      </c>
      <c r="E61" s="68">
        <f t="shared" si="13"/>
        <v>81</v>
      </c>
      <c r="F61" s="68">
        <f t="shared" si="14"/>
        <v>0</v>
      </c>
      <c r="G61" s="68">
        <v>81</v>
      </c>
      <c r="H61" s="69">
        <v>0</v>
      </c>
      <c r="I61" s="69">
        <v>0</v>
      </c>
      <c r="J61" s="68">
        <v>0</v>
      </c>
      <c r="K61" s="69">
        <v>0</v>
      </c>
      <c r="L61" s="80">
        <f t="shared" si="15"/>
        <v>0</v>
      </c>
      <c r="M61" s="58"/>
      <c r="N61" s="71"/>
      <c r="O61" s="58"/>
      <c r="P61" s="58"/>
      <c r="Q61" s="58"/>
      <c r="R61" s="37"/>
    </row>
    <row r="62" spans="2:18" ht="13.5" customHeight="1" x14ac:dyDescent="0.2">
      <c r="B62" s="79"/>
      <c r="C62" s="66" t="s">
        <v>30</v>
      </c>
      <c r="D62" s="67"/>
      <c r="E62" s="68">
        <f t="shared" si="13"/>
        <v>81</v>
      </c>
      <c r="F62" s="68">
        <f t="shared" si="14"/>
        <v>0</v>
      </c>
      <c r="G62" s="68">
        <v>60</v>
      </c>
      <c r="H62" s="69">
        <v>15</v>
      </c>
      <c r="I62" s="69">
        <v>6</v>
      </c>
      <c r="J62" s="68">
        <v>0</v>
      </c>
      <c r="K62" s="69">
        <v>0</v>
      </c>
      <c r="L62" s="80">
        <v>0</v>
      </c>
      <c r="M62" s="58"/>
      <c r="N62" s="71"/>
      <c r="O62" s="58"/>
      <c r="P62" s="58"/>
      <c r="Q62" s="58"/>
      <c r="R62" s="37"/>
    </row>
    <row r="63" spans="2:18" x14ac:dyDescent="0.2">
      <c r="B63" s="79" t="s">
        <v>72</v>
      </c>
      <c r="C63" s="66" t="s">
        <v>28</v>
      </c>
      <c r="D63" s="67" t="s">
        <v>73</v>
      </c>
      <c r="E63" s="68">
        <f t="shared" si="13"/>
        <v>90</v>
      </c>
      <c r="F63" s="68">
        <f t="shared" si="14"/>
        <v>0</v>
      </c>
      <c r="G63" s="68">
        <v>90</v>
      </c>
      <c r="H63" s="69">
        <v>0</v>
      </c>
      <c r="I63" s="69">
        <v>0</v>
      </c>
      <c r="J63" s="68">
        <v>0</v>
      </c>
      <c r="K63" s="69">
        <v>0</v>
      </c>
      <c r="L63" s="80">
        <f t="shared" si="15"/>
        <v>0</v>
      </c>
      <c r="M63" s="58"/>
      <c r="N63" s="71"/>
      <c r="O63" s="58"/>
      <c r="P63" s="58"/>
      <c r="Q63" s="58"/>
      <c r="R63" s="37"/>
    </row>
    <row r="64" spans="2:18" x14ac:dyDescent="0.2">
      <c r="B64" s="79"/>
      <c r="C64" s="66" t="s">
        <v>30</v>
      </c>
      <c r="D64" s="67"/>
      <c r="E64" s="68">
        <f t="shared" si="13"/>
        <v>90</v>
      </c>
      <c r="F64" s="68">
        <f t="shared" si="14"/>
        <v>0</v>
      </c>
      <c r="G64" s="68">
        <v>50</v>
      </c>
      <c r="H64" s="69">
        <v>30</v>
      </c>
      <c r="I64" s="69">
        <v>10</v>
      </c>
      <c r="J64" s="68">
        <v>0</v>
      </c>
      <c r="K64" s="69">
        <v>0</v>
      </c>
      <c r="L64" s="80">
        <f t="shared" si="15"/>
        <v>0</v>
      </c>
      <c r="M64" s="58"/>
      <c r="N64" s="71"/>
      <c r="O64" s="58"/>
      <c r="P64" s="58"/>
      <c r="Q64" s="58"/>
      <c r="R64" s="37"/>
    </row>
    <row r="65" spans="2:18" x14ac:dyDescent="0.2">
      <c r="B65" s="79" t="s">
        <v>74</v>
      </c>
      <c r="C65" s="66" t="s">
        <v>28</v>
      </c>
      <c r="D65" s="67" t="s">
        <v>75</v>
      </c>
      <c r="E65" s="68">
        <f t="shared" si="13"/>
        <v>586</v>
      </c>
      <c r="F65" s="68">
        <f t="shared" si="14"/>
        <v>0</v>
      </c>
      <c r="G65" s="68">
        <v>586</v>
      </c>
      <c r="H65" s="69">
        <v>0</v>
      </c>
      <c r="I65" s="69">
        <v>0</v>
      </c>
      <c r="J65" s="68">
        <v>0</v>
      </c>
      <c r="K65" s="69">
        <v>0</v>
      </c>
      <c r="L65" s="80">
        <f t="shared" si="15"/>
        <v>0</v>
      </c>
      <c r="M65" s="58"/>
      <c r="N65" s="71"/>
      <c r="O65" s="58"/>
      <c r="P65" s="58"/>
      <c r="Q65" s="58"/>
      <c r="R65" s="37"/>
    </row>
    <row r="66" spans="2:18" x14ac:dyDescent="0.2">
      <c r="B66" s="79"/>
      <c r="C66" s="66" t="s">
        <v>30</v>
      </c>
      <c r="D66" s="67"/>
      <c r="E66" s="68">
        <f t="shared" si="13"/>
        <v>586</v>
      </c>
      <c r="F66" s="68">
        <f t="shared" si="14"/>
        <v>0</v>
      </c>
      <c r="G66" s="68">
        <v>250</v>
      </c>
      <c r="H66" s="69">
        <v>130</v>
      </c>
      <c r="I66" s="69">
        <v>126</v>
      </c>
      <c r="J66" s="68">
        <v>0</v>
      </c>
      <c r="K66" s="69">
        <v>80</v>
      </c>
      <c r="L66" s="80">
        <v>0</v>
      </c>
      <c r="M66" s="58"/>
      <c r="N66" s="71"/>
      <c r="O66" s="58"/>
      <c r="P66" s="58"/>
      <c r="Q66" s="58"/>
      <c r="R66" s="37"/>
    </row>
    <row r="67" spans="2:18" s="8" customFormat="1" x14ac:dyDescent="0.2">
      <c r="B67" s="53" t="s">
        <v>76</v>
      </c>
      <c r="C67" s="54" t="s">
        <v>28</v>
      </c>
      <c r="D67" s="55" t="s">
        <v>77</v>
      </c>
      <c r="E67" s="56">
        <f>G67+H67+I67+K67</f>
        <v>0</v>
      </c>
      <c r="F67" s="56">
        <f t="shared" si="14"/>
        <v>0</v>
      </c>
      <c r="G67" s="56">
        <v>0</v>
      </c>
      <c r="H67" s="76">
        <v>0</v>
      </c>
      <c r="I67" s="76">
        <v>0</v>
      </c>
      <c r="J67" s="56">
        <f t="shared" ref="J67:J68" si="16">(G67+H67+I67)*10%</f>
        <v>0</v>
      </c>
      <c r="K67" s="76">
        <v>0</v>
      </c>
      <c r="L67" s="57">
        <f t="shared" si="15"/>
        <v>0</v>
      </c>
      <c r="M67" s="74"/>
      <c r="N67" s="34"/>
      <c r="O67" s="74"/>
      <c r="P67" s="74"/>
      <c r="Q67" s="74"/>
      <c r="R67" s="62"/>
    </row>
    <row r="68" spans="2:18" s="8" customFormat="1" x14ac:dyDescent="0.2">
      <c r="B68" s="53"/>
      <c r="C68" s="54" t="s">
        <v>30</v>
      </c>
      <c r="D68" s="55"/>
      <c r="E68" s="56">
        <f>G68+H68+I68+K68</f>
        <v>0</v>
      </c>
      <c r="F68" s="56">
        <f t="shared" si="14"/>
        <v>0</v>
      </c>
      <c r="G68" s="56">
        <v>0</v>
      </c>
      <c r="H68" s="76">
        <v>0</v>
      </c>
      <c r="I68" s="76">
        <v>0</v>
      </c>
      <c r="J68" s="56">
        <f t="shared" si="16"/>
        <v>0</v>
      </c>
      <c r="K68" s="76">
        <v>0</v>
      </c>
      <c r="L68" s="57">
        <f t="shared" si="15"/>
        <v>0</v>
      </c>
      <c r="M68" s="74"/>
      <c r="N68" s="34"/>
      <c r="O68" s="74"/>
      <c r="P68" s="74"/>
      <c r="Q68" s="74"/>
      <c r="R68" s="62"/>
    </row>
    <row r="69" spans="2:18" s="8" customFormat="1" x14ac:dyDescent="0.2">
      <c r="B69" s="81" t="s">
        <v>78</v>
      </c>
      <c r="C69" s="54" t="s">
        <v>28</v>
      </c>
      <c r="D69" s="82" t="s">
        <v>79</v>
      </c>
      <c r="E69" s="56">
        <f>E71</f>
        <v>0</v>
      </c>
      <c r="F69" s="56">
        <f t="shared" ref="F69:L70" si="17">F71</f>
        <v>0</v>
      </c>
      <c r="G69" s="56">
        <f t="shared" si="17"/>
        <v>0</v>
      </c>
      <c r="H69" s="56">
        <f t="shared" si="17"/>
        <v>0</v>
      </c>
      <c r="I69" s="56">
        <f t="shared" si="17"/>
        <v>0</v>
      </c>
      <c r="J69" s="56">
        <v>0</v>
      </c>
      <c r="K69" s="56">
        <f t="shared" si="17"/>
        <v>0</v>
      </c>
      <c r="L69" s="57">
        <f t="shared" si="17"/>
        <v>0</v>
      </c>
      <c r="M69" s="33"/>
      <c r="N69" s="34"/>
      <c r="O69" s="33"/>
      <c r="P69" s="74"/>
      <c r="Q69" s="74"/>
      <c r="R69" s="62"/>
    </row>
    <row r="70" spans="2:18" s="8" customFormat="1" x14ac:dyDescent="0.2">
      <c r="B70" s="81"/>
      <c r="C70" s="54" t="s">
        <v>30</v>
      </c>
      <c r="D70" s="82"/>
      <c r="E70" s="56">
        <f>E72</f>
        <v>0</v>
      </c>
      <c r="F70" s="56">
        <f t="shared" si="17"/>
        <v>0</v>
      </c>
      <c r="G70" s="56">
        <f t="shared" si="17"/>
        <v>0</v>
      </c>
      <c r="H70" s="56">
        <f t="shared" si="17"/>
        <v>0</v>
      </c>
      <c r="I70" s="56">
        <f t="shared" si="17"/>
        <v>0</v>
      </c>
      <c r="J70" s="56">
        <v>0</v>
      </c>
      <c r="K70" s="56">
        <f t="shared" si="17"/>
        <v>0</v>
      </c>
      <c r="L70" s="57">
        <f t="shared" si="17"/>
        <v>0</v>
      </c>
      <c r="M70" s="33"/>
      <c r="N70" s="34"/>
      <c r="O70" s="33"/>
      <c r="P70" s="74"/>
      <c r="Q70" s="74"/>
      <c r="R70" s="62"/>
    </row>
    <row r="71" spans="2:18" x14ac:dyDescent="0.2">
      <c r="B71" s="83" t="s">
        <v>80</v>
      </c>
      <c r="C71" s="66" t="s">
        <v>28</v>
      </c>
      <c r="D71" s="84" t="s">
        <v>81</v>
      </c>
      <c r="E71" s="68">
        <f t="shared" ref="E71:E94" si="18">G71+H71+I71+K71</f>
        <v>0</v>
      </c>
      <c r="F71" s="68">
        <f t="shared" si="14"/>
        <v>0</v>
      </c>
      <c r="G71" s="68">
        <v>0</v>
      </c>
      <c r="H71" s="69">
        <v>0</v>
      </c>
      <c r="I71" s="69">
        <v>0</v>
      </c>
      <c r="J71" s="68">
        <v>0</v>
      </c>
      <c r="K71" s="69">
        <v>0</v>
      </c>
      <c r="L71" s="80">
        <f t="shared" si="15"/>
        <v>0</v>
      </c>
      <c r="M71" s="58"/>
      <c r="N71" s="71"/>
      <c r="O71" s="58"/>
      <c r="P71" s="58"/>
      <c r="Q71" s="58"/>
      <c r="R71" s="37"/>
    </row>
    <row r="72" spans="2:18" x14ac:dyDescent="0.2">
      <c r="B72" s="83"/>
      <c r="C72" s="66" t="s">
        <v>30</v>
      </c>
      <c r="D72" s="84"/>
      <c r="E72" s="68">
        <f t="shared" si="18"/>
        <v>0</v>
      </c>
      <c r="F72" s="68">
        <f t="shared" si="14"/>
        <v>0</v>
      </c>
      <c r="G72" s="68">
        <v>0</v>
      </c>
      <c r="H72" s="69">
        <v>0</v>
      </c>
      <c r="I72" s="69">
        <v>0</v>
      </c>
      <c r="J72" s="68">
        <v>0</v>
      </c>
      <c r="K72" s="69">
        <v>0</v>
      </c>
      <c r="L72" s="80">
        <f t="shared" si="15"/>
        <v>0</v>
      </c>
      <c r="M72" s="58"/>
      <c r="N72" s="71"/>
      <c r="O72" s="58"/>
      <c r="P72" s="58"/>
      <c r="Q72" s="58"/>
      <c r="R72" s="37"/>
    </row>
    <row r="73" spans="2:18" s="8" customFormat="1" x14ac:dyDescent="0.2">
      <c r="B73" s="81" t="s">
        <v>82</v>
      </c>
      <c r="C73" s="54" t="s">
        <v>28</v>
      </c>
      <c r="D73" s="82" t="s">
        <v>83</v>
      </c>
      <c r="E73" s="56">
        <f t="shared" si="18"/>
        <v>61</v>
      </c>
      <c r="F73" s="56">
        <f t="shared" si="14"/>
        <v>0</v>
      </c>
      <c r="G73" s="56">
        <f>G75+G77</f>
        <v>61</v>
      </c>
      <c r="H73" s="56">
        <f t="shared" ref="H73:L74" si="19">H75+H77</f>
        <v>0</v>
      </c>
      <c r="I73" s="56">
        <f t="shared" si="19"/>
        <v>0</v>
      </c>
      <c r="J73" s="56">
        <f t="shared" si="19"/>
        <v>0</v>
      </c>
      <c r="K73" s="56">
        <f t="shared" si="19"/>
        <v>0</v>
      </c>
      <c r="L73" s="57">
        <f t="shared" si="19"/>
        <v>0</v>
      </c>
      <c r="M73" s="33"/>
      <c r="N73" s="34"/>
      <c r="O73" s="33"/>
      <c r="P73" s="74"/>
      <c r="Q73" s="74"/>
      <c r="R73" s="64"/>
    </row>
    <row r="74" spans="2:18" s="8" customFormat="1" x14ac:dyDescent="0.2">
      <c r="B74" s="81"/>
      <c r="C74" s="54" t="s">
        <v>30</v>
      </c>
      <c r="D74" s="82"/>
      <c r="E74" s="56">
        <f t="shared" si="18"/>
        <v>61</v>
      </c>
      <c r="F74" s="56">
        <f t="shared" si="14"/>
        <v>0</v>
      </c>
      <c r="G74" s="56">
        <f>G76+G78</f>
        <v>20</v>
      </c>
      <c r="H74" s="56">
        <f t="shared" si="19"/>
        <v>16</v>
      </c>
      <c r="I74" s="56">
        <f t="shared" si="19"/>
        <v>15</v>
      </c>
      <c r="J74" s="56">
        <f t="shared" si="19"/>
        <v>0</v>
      </c>
      <c r="K74" s="56">
        <f t="shared" si="19"/>
        <v>10</v>
      </c>
      <c r="L74" s="57">
        <f t="shared" si="19"/>
        <v>0</v>
      </c>
      <c r="M74" s="33"/>
      <c r="N74" s="34"/>
      <c r="O74" s="33"/>
      <c r="P74" s="74"/>
      <c r="Q74" s="74"/>
      <c r="R74" s="64"/>
    </row>
    <row r="75" spans="2:18" x14ac:dyDescent="0.2">
      <c r="B75" s="65" t="s">
        <v>84</v>
      </c>
      <c r="C75" s="66" t="s">
        <v>28</v>
      </c>
      <c r="D75" s="67" t="s">
        <v>85</v>
      </c>
      <c r="E75" s="68">
        <f t="shared" si="18"/>
        <v>35</v>
      </c>
      <c r="F75" s="68">
        <f t="shared" si="14"/>
        <v>0</v>
      </c>
      <c r="G75" s="68">
        <v>35</v>
      </c>
      <c r="H75" s="69">
        <v>0</v>
      </c>
      <c r="I75" s="69">
        <v>0</v>
      </c>
      <c r="J75" s="68">
        <v>0</v>
      </c>
      <c r="K75" s="69">
        <v>0</v>
      </c>
      <c r="L75" s="80">
        <f t="shared" si="15"/>
        <v>0</v>
      </c>
      <c r="M75" s="58"/>
      <c r="N75" s="71"/>
      <c r="O75" s="58"/>
      <c r="P75" s="58"/>
      <c r="Q75" s="58"/>
      <c r="R75" s="37"/>
    </row>
    <row r="76" spans="2:18" x14ac:dyDescent="0.2">
      <c r="B76" s="65"/>
      <c r="C76" s="66" t="s">
        <v>30</v>
      </c>
      <c r="D76" s="67"/>
      <c r="E76" s="68">
        <f t="shared" si="18"/>
        <v>35</v>
      </c>
      <c r="F76" s="68">
        <f t="shared" si="14"/>
        <v>0</v>
      </c>
      <c r="G76" s="68">
        <v>10</v>
      </c>
      <c r="H76" s="69">
        <v>10</v>
      </c>
      <c r="I76" s="69">
        <v>10</v>
      </c>
      <c r="J76" s="68">
        <v>0</v>
      </c>
      <c r="K76" s="69">
        <v>5</v>
      </c>
      <c r="L76" s="80">
        <v>0</v>
      </c>
      <c r="M76" s="58"/>
      <c r="N76" s="71"/>
      <c r="O76" s="58"/>
      <c r="P76" s="58"/>
      <c r="Q76" s="58"/>
      <c r="R76" s="37"/>
    </row>
    <row r="77" spans="2:18" x14ac:dyDescent="0.2">
      <c r="B77" s="65" t="s">
        <v>86</v>
      </c>
      <c r="C77" s="66" t="s">
        <v>28</v>
      </c>
      <c r="D77" s="67" t="s">
        <v>87</v>
      </c>
      <c r="E77" s="68">
        <f t="shared" si="18"/>
        <v>26</v>
      </c>
      <c r="F77" s="68">
        <f t="shared" si="14"/>
        <v>0</v>
      </c>
      <c r="G77" s="68">
        <v>26</v>
      </c>
      <c r="H77" s="69">
        <v>0</v>
      </c>
      <c r="I77" s="69">
        <v>0</v>
      </c>
      <c r="J77" s="68">
        <v>0</v>
      </c>
      <c r="K77" s="69">
        <v>0</v>
      </c>
      <c r="L77" s="80">
        <v>0</v>
      </c>
      <c r="M77" s="58"/>
      <c r="N77" s="71"/>
      <c r="O77" s="58"/>
      <c r="P77" s="58"/>
      <c r="Q77" s="58"/>
      <c r="R77" s="37"/>
    </row>
    <row r="78" spans="2:18" x14ac:dyDescent="0.2">
      <c r="B78" s="65"/>
      <c r="C78" s="66" t="s">
        <v>30</v>
      </c>
      <c r="D78" s="67"/>
      <c r="E78" s="68">
        <f t="shared" si="18"/>
        <v>26</v>
      </c>
      <c r="F78" s="68">
        <f t="shared" si="14"/>
        <v>0</v>
      </c>
      <c r="G78" s="68">
        <v>10</v>
      </c>
      <c r="H78" s="69">
        <v>6</v>
      </c>
      <c r="I78" s="69">
        <v>5</v>
      </c>
      <c r="J78" s="68">
        <v>0</v>
      </c>
      <c r="K78" s="69">
        <v>5</v>
      </c>
      <c r="L78" s="80">
        <v>0</v>
      </c>
      <c r="M78" s="58"/>
      <c r="N78" s="71"/>
      <c r="O78" s="58"/>
      <c r="P78" s="58"/>
      <c r="Q78" s="58"/>
      <c r="R78" s="37"/>
    </row>
    <row r="79" spans="2:18" s="8" customFormat="1" x14ac:dyDescent="0.2">
      <c r="B79" s="53" t="s">
        <v>88</v>
      </c>
      <c r="C79" s="54" t="s">
        <v>28</v>
      </c>
      <c r="D79" s="55" t="s">
        <v>89</v>
      </c>
      <c r="E79" s="56">
        <f t="shared" si="18"/>
        <v>0</v>
      </c>
      <c r="F79" s="56">
        <f t="shared" si="14"/>
        <v>0</v>
      </c>
      <c r="G79" s="56">
        <v>0</v>
      </c>
      <c r="H79" s="76">
        <v>0</v>
      </c>
      <c r="I79" s="76">
        <v>0</v>
      </c>
      <c r="J79" s="56">
        <v>0</v>
      </c>
      <c r="K79" s="76">
        <v>0</v>
      </c>
      <c r="L79" s="57">
        <f t="shared" si="15"/>
        <v>0</v>
      </c>
      <c r="M79" s="74"/>
      <c r="N79" s="34"/>
      <c r="O79" s="74"/>
      <c r="P79" s="74"/>
      <c r="Q79" s="74"/>
      <c r="R79" s="62"/>
    </row>
    <row r="80" spans="2:18" s="8" customFormat="1" x14ac:dyDescent="0.2">
      <c r="B80" s="53"/>
      <c r="C80" s="54" t="s">
        <v>30</v>
      </c>
      <c r="D80" s="55"/>
      <c r="E80" s="56">
        <f t="shared" si="18"/>
        <v>0</v>
      </c>
      <c r="F80" s="56">
        <f t="shared" si="14"/>
        <v>0</v>
      </c>
      <c r="G80" s="56">
        <v>0</v>
      </c>
      <c r="H80" s="76">
        <v>0</v>
      </c>
      <c r="I80" s="76">
        <v>0</v>
      </c>
      <c r="J80" s="56">
        <v>0</v>
      </c>
      <c r="K80" s="76">
        <v>0</v>
      </c>
      <c r="L80" s="57">
        <f t="shared" si="15"/>
        <v>0</v>
      </c>
      <c r="M80" s="74"/>
      <c r="N80" s="34"/>
      <c r="O80" s="74"/>
      <c r="P80" s="74"/>
      <c r="Q80" s="74"/>
      <c r="R80" s="62"/>
    </row>
    <row r="81" spans="2:19" s="8" customFormat="1" x14ac:dyDescent="0.2">
      <c r="B81" s="53" t="s">
        <v>90</v>
      </c>
      <c r="C81" s="54" t="s">
        <v>28</v>
      </c>
      <c r="D81" s="55" t="s">
        <v>91</v>
      </c>
      <c r="E81" s="56">
        <f t="shared" si="18"/>
        <v>30</v>
      </c>
      <c r="F81" s="56">
        <f t="shared" si="14"/>
        <v>0</v>
      </c>
      <c r="G81" s="56">
        <v>30</v>
      </c>
      <c r="H81" s="76">
        <v>0</v>
      </c>
      <c r="I81" s="76">
        <v>0</v>
      </c>
      <c r="J81" s="56">
        <v>0</v>
      </c>
      <c r="K81" s="76">
        <v>0</v>
      </c>
      <c r="L81" s="57">
        <f t="shared" si="15"/>
        <v>0</v>
      </c>
      <c r="M81" s="74"/>
      <c r="N81" s="34"/>
      <c r="O81" s="74"/>
      <c r="P81" s="74"/>
      <c r="Q81" s="74"/>
      <c r="R81" s="62"/>
    </row>
    <row r="82" spans="2:19" s="8" customFormat="1" x14ac:dyDescent="0.2">
      <c r="B82" s="53"/>
      <c r="C82" s="54" t="s">
        <v>30</v>
      </c>
      <c r="D82" s="55"/>
      <c r="E82" s="56">
        <f t="shared" si="18"/>
        <v>30</v>
      </c>
      <c r="F82" s="56">
        <f t="shared" si="14"/>
        <v>0</v>
      </c>
      <c r="G82" s="56">
        <v>10</v>
      </c>
      <c r="H82" s="76">
        <v>20</v>
      </c>
      <c r="I82" s="76">
        <v>0</v>
      </c>
      <c r="J82" s="56">
        <v>0</v>
      </c>
      <c r="K82" s="76">
        <v>0</v>
      </c>
      <c r="L82" s="57">
        <f t="shared" si="15"/>
        <v>0</v>
      </c>
      <c r="M82" s="74"/>
      <c r="N82" s="34"/>
      <c r="O82" s="74"/>
      <c r="P82" s="74"/>
      <c r="Q82" s="74"/>
      <c r="R82" s="62"/>
    </row>
    <row r="83" spans="2:19" s="8" customFormat="1" ht="26.25" customHeight="1" x14ac:dyDescent="0.2">
      <c r="B83" s="85" t="s">
        <v>92</v>
      </c>
      <c r="C83" s="54" t="s">
        <v>28</v>
      </c>
      <c r="D83" s="55" t="s">
        <v>93</v>
      </c>
      <c r="E83" s="56">
        <f t="shared" si="18"/>
        <v>10</v>
      </c>
      <c r="F83" s="56">
        <f t="shared" si="14"/>
        <v>0</v>
      </c>
      <c r="G83" s="56">
        <v>10</v>
      </c>
      <c r="H83" s="76">
        <v>0</v>
      </c>
      <c r="I83" s="76">
        <v>0</v>
      </c>
      <c r="J83" s="56">
        <v>0</v>
      </c>
      <c r="K83" s="76">
        <v>0</v>
      </c>
      <c r="L83" s="57">
        <f t="shared" si="15"/>
        <v>0</v>
      </c>
      <c r="M83" s="74"/>
      <c r="N83" s="34"/>
      <c r="O83" s="74"/>
      <c r="P83" s="74"/>
      <c r="Q83" s="74"/>
      <c r="R83" s="62"/>
    </row>
    <row r="84" spans="2:19" s="8" customFormat="1" x14ac:dyDescent="0.2">
      <c r="B84" s="85"/>
      <c r="C84" s="54" t="s">
        <v>30</v>
      </c>
      <c r="D84" s="55"/>
      <c r="E84" s="56">
        <f t="shared" si="18"/>
        <v>10</v>
      </c>
      <c r="F84" s="56">
        <f t="shared" si="14"/>
        <v>0</v>
      </c>
      <c r="G84" s="56">
        <v>10</v>
      </c>
      <c r="H84" s="76">
        <v>0</v>
      </c>
      <c r="I84" s="76">
        <v>0</v>
      </c>
      <c r="J84" s="56">
        <v>0</v>
      </c>
      <c r="K84" s="76">
        <v>0</v>
      </c>
      <c r="L84" s="57">
        <f t="shared" si="15"/>
        <v>0</v>
      </c>
      <c r="M84" s="74"/>
      <c r="N84" s="34"/>
      <c r="O84" s="74"/>
      <c r="P84" s="74"/>
      <c r="Q84" s="74"/>
      <c r="R84" s="62"/>
    </row>
    <row r="85" spans="2:19" s="8" customFormat="1" ht="15" customHeight="1" x14ac:dyDescent="0.2">
      <c r="B85" s="53" t="s">
        <v>94</v>
      </c>
      <c r="C85" s="54" t="s">
        <v>28</v>
      </c>
      <c r="D85" s="55" t="s">
        <v>95</v>
      </c>
      <c r="E85" s="56">
        <f>E87+E89+E91+E93</f>
        <v>106</v>
      </c>
      <c r="F85" s="56">
        <f t="shared" ref="F85:L86" si="20">F87+F89+F91+F93</f>
        <v>0</v>
      </c>
      <c r="G85" s="56">
        <f t="shared" si="20"/>
        <v>106</v>
      </c>
      <c r="H85" s="56">
        <f t="shared" si="20"/>
        <v>0</v>
      </c>
      <c r="I85" s="56">
        <f t="shared" si="20"/>
        <v>0</v>
      </c>
      <c r="J85" s="56">
        <f t="shared" si="20"/>
        <v>0</v>
      </c>
      <c r="K85" s="56">
        <f t="shared" si="20"/>
        <v>0</v>
      </c>
      <c r="L85" s="57">
        <f t="shared" si="20"/>
        <v>0</v>
      </c>
      <c r="M85" s="33"/>
      <c r="N85" s="71"/>
      <c r="O85" s="33"/>
      <c r="P85" s="74"/>
      <c r="Q85" s="74"/>
      <c r="R85" s="62"/>
      <c r="S85" s="86"/>
    </row>
    <row r="86" spans="2:19" s="8" customFormat="1" ht="15" customHeight="1" x14ac:dyDescent="0.2">
      <c r="B86" s="53"/>
      <c r="C86" s="54" t="s">
        <v>30</v>
      </c>
      <c r="D86" s="55"/>
      <c r="E86" s="56">
        <f>E88+E90+E92+E94</f>
        <v>106</v>
      </c>
      <c r="F86" s="56">
        <f t="shared" si="20"/>
        <v>0</v>
      </c>
      <c r="G86" s="56">
        <f t="shared" si="20"/>
        <v>52</v>
      </c>
      <c r="H86" s="56">
        <f t="shared" si="20"/>
        <v>21</v>
      </c>
      <c r="I86" s="56">
        <f t="shared" si="20"/>
        <v>23</v>
      </c>
      <c r="J86" s="56">
        <f t="shared" si="20"/>
        <v>0</v>
      </c>
      <c r="K86" s="56">
        <f>K88+K90+K92+K94</f>
        <v>10</v>
      </c>
      <c r="L86" s="57">
        <f t="shared" si="20"/>
        <v>0</v>
      </c>
      <c r="M86" s="33"/>
      <c r="N86" s="71"/>
      <c r="O86" s="33"/>
      <c r="P86" s="74"/>
      <c r="Q86" s="74"/>
      <c r="R86" s="62"/>
      <c r="S86" s="86"/>
    </row>
    <row r="87" spans="2:19" x14ac:dyDescent="0.2">
      <c r="B87" s="65" t="s">
        <v>96</v>
      </c>
      <c r="C87" s="66" t="s">
        <v>28</v>
      </c>
      <c r="D87" s="67" t="s">
        <v>97</v>
      </c>
      <c r="E87" s="68">
        <f t="shared" si="18"/>
        <v>10</v>
      </c>
      <c r="F87" s="68">
        <f t="shared" si="14"/>
        <v>0</v>
      </c>
      <c r="G87" s="68">
        <v>10</v>
      </c>
      <c r="H87" s="69">
        <v>0</v>
      </c>
      <c r="I87" s="69">
        <v>0</v>
      </c>
      <c r="J87" s="68">
        <v>0</v>
      </c>
      <c r="K87" s="69">
        <v>0</v>
      </c>
      <c r="L87" s="80">
        <f t="shared" si="15"/>
        <v>0</v>
      </c>
      <c r="M87" s="58"/>
      <c r="N87" s="71"/>
      <c r="O87" s="58"/>
      <c r="P87" s="58"/>
      <c r="Q87" s="58"/>
      <c r="R87" s="37"/>
      <c r="S87" s="29"/>
    </row>
    <row r="88" spans="2:19" x14ac:dyDescent="0.2">
      <c r="B88" s="65"/>
      <c r="C88" s="66" t="s">
        <v>30</v>
      </c>
      <c r="D88" s="67"/>
      <c r="E88" s="68">
        <f t="shared" si="18"/>
        <v>10</v>
      </c>
      <c r="F88" s="68">
        <f t="shared" si="14"/>
        <v>0</v>
      </c>
      <c r="G88" s="68">
        <v>10</v>
      </c>
      <c r="H88" s="69">
        <v>0</v>
      </c>
      <c r="I88" s="69">
        <v>0</v>
      </c>
      <c r="J88" s="68">
        <v>0</v>
      </c>
      <c r="K88" s="69">
        <v>0</v>
      </c>
      <c r="L88" s="80">
        <f t="shared" si="15"/>
        <v>0</v>
      </c>
      <c r="M88" s="58"/>
      <c r="N88" s="71"/>
      <c r="O88" s="58"/>
      <c r="P88" s="58"/>
      <c r="Q88" s="58"/>
      <c r="R88" s="37"/>
      <c r="S88" s="29"/>
    </row>
    <row r="89" spans="2:19" x14ac:dyDescent="0.2">
      <c r="B89" s="65" t="s">
        <v>98</v>
      </c>
      <c r="C89" s="66" t="s">
        <v>28</v>
      </c>
      <c r="D89" s="67" t="s">
        <v>99</v>
      </c>
      <c r="E89" s="68">
        <f t="shared" si="18"/>
        <v>20</v>
      </c>
      <c r="F89" s="68">
        <f t="shared" si="14"/>
        <v>0</v>
      </c>
      <c r="G89" s="68">
        <v>20</v>
      </c>
      <c r="H89" s="69">
        <v>0</v>
      </c>
      <c r="I89" s="69">
        <v>0</v>
      </c>
      <c r="J89" s="68">
        <v>0</v>
      </c>
      <c r="K89" s="69">
        <v>0</v>
      </c>
      <c r="L89" s="80">
        <f t="shared" si="15"/>
        <v>0</v>
      </c>
      <c r="M89" s="58"/>
      <c r="N89" s="71"/>
      <c r="O89" s="58"/>
      <c r="P89" s="58"/>
      <c r="Q89" s="58"/>
      <c r="R89" s="37"/>
      <c r="S89" s="29"/>
    </row>
    <row r="90" spans="2:19" x14ac:dyDescent="0.2">
      <c r="B90" s="65"/>
      <c r="C90" s="66" t="s">
        <v>30</v>
      </c>
      <c r="D90" s="67"/>
      <c r="E90" s="68">
        <f t="shared" si="18"/>
        <v>20</v>
      </c>
      <c r="F90" s="68">
        <f t="shared" si="14"/>
        <v>0</v>
      </c>
      <c r="G90" s="68">
        <v>20</v>
      </c>
      <c r="H90" s="69">
        <v>0</v>
      </c>
      <c r="I90" s="69">
        <v>0</v>
      </c>
      <c r="J90" s="68">
        <v>0</v>
      </c>
      <c r="K90" s="69">
        <v>0</v>
      </c>
      <c r="L90" s="80">
        <f t="shared" si="15"/>
        <v>0</v>
      </c>
      <c r="M90" s="58"/>
      <c r="N90" s="71"/>
      <c r="O90" s="58"/>
      <c r="P90" s="58"/>
      <c r="Q90" s="58"/>
      <c r="R90" s="37"/>
      <c r="S90" s="29"/>
    </row>
    <row r="91" spans="2:19" x14ac:dyDescent="0.2">
      <c r="B91" s="65" t="s">
        <v>100</v>
      </c>
      <c r="C91" s="66" t="s">
        <v>28</v>
      </c>
      <c r="D91" s="67" t="s">
        <v>101</v>
      </c>
      <c r="E91" s="68">
        <f t="shared" si="18"/>
        <v>6</v>
      </c>
      <c r="F91" s="68">
        <f t="shared" si="14"/>
        <v>0</v>
      </c>
      <c r="G91" s="68">
        <v>6</v>
      </c>
      <c r="H91" s="69">
        <v>0</v>
      </c>
      <c r="I91" s="69">
        <v>0</v>
      </c>
      <c r="J91" s="68">
        <v>0</v>
      </c>
      <c r="K91" s="69">
        <v>0</v>
      </c>
      <c r="L91" s="80">
        <f t="shared" si="15"/>
        <v>0</v>
      </c>
      <c r="M91" s="58"/>
      <c r="N91" s="71"/>
      <c r="O91" s="58"/>
      <c r="P91" s="58"/>
      <c r="Q91" s="58"/>
      <c r="R91" s="37"/>
      <c r="S91" s="29"/>
    </row>
    <row r="92" spans="2:19" x14ac:dyDescent="0.2">
      <c r="B92" s="65"/>
      <c r="C92" s="66" t="s">
        <v>30</v>
      </c>
      <c r="D92" s="67"/>
      <c r="E92" s="68">
        <f t="shared" si="18"/>
        <v>6</v>
      </c>
      <c r="F92" s="68">
        <f t="shared" si="14"/>
        <v>0</v>
      </c>
      <c r="G92" s="68">
        <v>2</v>
      </c>
      <c r="H92" s="69">
        <v>1</v>
      </c>
      <c r="I92" s="69">
        <v>3</v>
      </c>
      <c r="J92" s="68">
        <v>0</v>
      </c>
      <c r="K92" s="69">
        <v>0</v>
      </c>
      <c r="L92" s="80">
        <v>0</v>
      </c>
      <c r="M92" s="58"/>
      <c r="N92" s="71"/>
      <c r="O92" s="58"/>
      <c r="P92" s="58"/>
      <c r="Q92" s="58"/>
      <c r="R92" s="37"/>
      <c r="S92" s="29"/>
    </row>
    <row r="93" spans="2:19" x14ac:dyDescent="0.2">
      <c r="B93" s="65" t="s">
        <v>102</v>
      </c>
      <c r="C93" s="66" t="s">
        <v>28</v>
      </c>
      <c r="D93" s="67" t="s">
        <v>103</v>
      </c>
      <c r="E93" s="68">
        <f t="shared" si="18"/>
        <v>70</v>
      </c>
      <c r="F93" s="68">
        <f t="shared" si="14"/>
        <v>0</v>
      </c>
      <c r="G93" s="68">
        <v>70</v>
      </c>
      <c r="H93" s="69">
        <v>0</v>
      </c>
      <c r="I93" s="69">
        <v>0</v>
      </c>
      <c r="J93" s="68">
        <v>0</v>
      </c>
      <c r="K93" s="69">
        <v>0</v>
      </c>
      <c r="L93" s="80">
        <f t="shared" si="15"/>
        <v>0</v>
      </c>
      <c r="M93" s="58"/>
      <c r="N93" s="71"/>
      <c r="O93" s="58"/>
      <c r="P93" s="58"/>
      <c r="Q93" s="58"/>
      <c r="R93" s="37"/>
      <c r="S93" s="29"/>
    </row>
    <row r="94" spans="2:19" x14ac:dyDescent="0.2">
      <c r="B94" s="65"/>
      <c r="C94" s="66" t="s">
        <v>30</v>
      </c>
      <c r="D94" s="67"/>
      <c r="E94" s="68">
        <f t="shared" si="18"/>
        <v>70</v>
      </c>
      <c r="F94" s="68">
        <f t="shared" si="14"/>
        <v>0</v>
      </c>
      <c r="G94" s="68">
        <v>20</v>
      </c>
      <c r="H94" s="69">
        <v>20</v>
      </c>
      <c r="I94" s="69">
        <v>20</v>
      </c>
      <c r="J94" s="68">
        <v>0</v>
      </c>
      <c r="K94" s="69">
        <v>10</v>
      </c>
      <c r="L94" s="80">
        <v>0</v>
      </c>
      <c r="M94" s="58"/>
      <c r="N94" s="71"/>
      <c r="O94" s="58"/>
      <c r="P94" s="58"/>
      <c r="Q94" s="58"/>
      <c r="R94" s="37"/>
      <c r="S94" s="29"/>
    </row>
    <row r="95" spans="2:19" ht="24" x14ac:dyDescent="0.2">
      <c r="B95" s="85" t="s">
        <v>104</v>
      </c>
      <c r="C95" s="54" t="s">
        <v>28</v>
      </c>
      <c r="D95" s="75">
        <v>56</v>
      </c>
      <c r="E95" s="56">
        <f>G95+H95+I95+K95</f>
        <v>16687</v>
      </c>
      <c r="F95" s="56">
        <v>0</v>
      </c>
      <c r="G95" s="56">
        <f>G97</f>
        <v>16687</v>
      </c>
      <c r="H95" s="56">
        <f t="shared" ref="H95:L96" si="21">H97</f>
        <v>0</v>
      </c>
      <c r="I95" s="56">
        <f t="shared" si="21"/>
        <v>0</v>
      </c>
      <c r="J95" s="56">
        <f t="shared" si="21"/>
        <v>0</v>
      </c>
      <c r="K95" s="56">
        <f t="shared" si="21"/>
        <v>0</v>
      </c>
      <c r="L95" s="57">
        <f t="shared" si="21"/>
        <v>0</v>
      </c>
      <c r="M95" s="58"/>
      <c r="N95" s="71"/>
      <c r="O95" s="58"/>
      <c r="P95" s="58"/>
      <c r="Q95" s="58"/>
      <c r="R95" s="37"/>
      <c r="S95" s="29"/>
    </row>
    <row r="96" spans="2:19" x14ac:dyDescent="0.2">
      <c r="B96" s="85"/>
      <c r="C96" s="54" t="s">
        <v>30</v>
      </c>
      <c r="D96" s="55"/>
      <c r="E96" s="56">
        <f>G96+H96+I96+K96</f>
        <v>2625</v>
      </c>
      <c r="F96" s="56">
        <v>0</v>
      </c>
      <c r="G96" s="56">
        <f>G98</f>
        <v>2625</v>
      </c>
      <c r="H96" s="56">
        <f t="shared" si="21"/>
        <v>0</v>
      </c>
      <c r="I96" s="56">
        <f t="shared" si="21"/>
        <v>0</v>
      </c>
      <c r="J96" s="56">
        <f t="shared" si="21"/>
        <v>0</v>
      </c>
      <c r="K96" s="56">
        <f t="shared" si="21"/>
        <v>0</v>
      </c>
      <c r="L96" s="57">
        <f t="shared" si="21"/>
        <v>0</v>
      </c>
      <c r="M96" s="58"/>
      <c r="N96" s="71"/>
      <c r="O96" s="58"/>
      <c r="P96" s="58"/>
      <c r="Q96" s="58"/>
      <c r="R96" s="37"/>
      <c r="S96" s="29"/>
    </row>
    <row r="97" spans="2:19" ht="24" x14ac:dyDescent="0.2">
      <c r="B97" s="85" t="s">
        <v>105</v>
      </c>
      <c r="C97" s="54" t="s">
        <v>28</v>
      </c>
      <c r="D97" s="55" t="s">
        <v>106</v>
      </c>
      <c r="E97" s="56">
        <f>E99+E101+E103</f>
        <v>16687</v>
      </c>
      <c r="F97" s="56">
        <f>F99+F101+F103</f>
        <v>0</v>
      </c>
      <c r="G97" s="56">
        <f>G99+G101+G103</f>
        <v>16687</v>
      </c>
      <c r="H97" s="56">
        <f t="shared" ref="H97:L98" si="22">H99+H101</f>
        <v>0</v>
      </c>
      <c r="I97" s="56">
        <f t="shared" si="22"/>
        <v>0</v>
      </c>
      <c r="J97" s="56">
        <f t="shared" si="22"/>
        <v>0</v>
      </c>
      <c r="K97" s="56">
        <f t="shared" si="22"/>
        <v>0</v>
      </c>
      <c r="L97" s="57">
        <f t="shared" si="22"/>
        <v>0</v>
      </c>
      <c r="M97" s="58"/>
      <c r="N97" s="71"/>
      <c r="O97" s="58"/>
      <c r="P97" s="58"/>
      <c r="Q97" s="58"/>
      <c r="R97" s="37"/>
      <c r="S97" s="29"/>
    </row>
    <row r="98" spans="2:19" x14ac:dyDescent="0.2">
      <c r="B98" s="85"/>
      <c r="C98" s="54" t="s">
        <v>30</v>
      </c>
      <c r="D98" s="55"/>
      <c r="E98" s="56">
        <f>E100+E102+E104</f>
        <v>2625</v>
      </c>
      <c r="F98" s="56">
        <v>0</v>
      </c>
      <c r="G98" s="56">
        <f>G100+G102+G104</f>
        <v>2625</v>
      </c>
      <c r="H98" s="56">
        <f t="shared" si="22"/>
        <v>0</v>
      </c>
      <c r="I98" s="56">
        <v>0</v>
      </c>
      <c r="J98" s="56">
        <v>0</v>
      </c>
      <c r="K98" s="56">
        <v>0</v>
      </c>
      <c r="L98" s="57">
        <v>0</v>
      </c>
      <c r="M98" s="58"/>
      <c r="N98" s="71"/>
      <c r="O98" s="58"/>
      <c r="P98" s="58"/>
      <c r="Q98" s="58"/>
      <c r="R98" s="37"/>
      <c r="S98" s="29"/>
    </row>
    <row r="99" spans="2:19" x14ac:dyDescent="0.2">
      <c r="B99" s="79" t="s">
        <v>107</v>
      </c>
      <c r="C99" s="66" t="s">
        <v>28</v>
      </c>
      <c r="D99" s="67" t="s">
        <v>108</v>
      </c>
      <c r="E99" s="68">
        <f t="shared" ref="E99:E103" si="23">G99+H99+I99+K99</f>
        <v>7902</v>
      </c>
      <c r="F99" s="68">
        <v>0</v>
      </c>
      <c r="G99" s="68">
        <v>7902</v>
      </c>
      <c r="H99" s="68">
        <v>0</v>
      </c>
      <c r="I99" s="68">
        <v>0</v>
      </c>
      <c r="J99" s="68">
        <v>0</v>
      </c>
      <c r="K99" s="68">
        <v>0</v>
      </c>
      <c r="L99" s="80">
        <v>0</v>
      </c>
      <c r="M99" s="58"/>
      <c r="N99" s="71"/>
      <c r="O99" s="58"/>
      <c r="P99" s="58"/>
      <c r="Q99" s="58"/>
      <c r="R99" s="37"/>
      <c r="S99" s="29"/>
    </row>
    <row r="100" spans="2:19" x14ac:dyDescent="0.2">
      <c r="B100" s="79"/>
      <c r="C100" s="66" t="s">
        <v>30</v>
      </c>
      <c r="D100" s="67"/>
      <c r="E100" s="68">
        <f t="shared" si="23"/>
        <v>1243</v>
      </c>
      <c r="F100" s="68">
        <v>0</v>
      </c>
      <c r="G100" s="68">
        <v>1243</v>
      </c>
      <c r="H100" s="68">
        <v>0</v>
      </c>
      <c r="I100" s="68">
        <v>0</v>
      </c>
      <c r="J100" s="68">
        <v>0</v>
      </c>
      <c r="K100" s="68">
        <v>0</v>
      </c>
      <c r="L100" s="80">
        <v>0</v>
      </c>
      <c r="M100" s="58"/>
      <c r="N100" s="71"/>
      <c r="O100" s="58"/>
      <c r="P100" s="58"/>
      <c r="Q100" s="58"/>
      <c r="R100" s="37"/>
      <c r="S100" s="29"/>
    </row>
    <row r="101" spans="2:19" x14ac:dyDescent="0.2">
      <c r="B101" s="79" t="s">
        <v>109</v>
      </c>
      <c r="C101" s="66" t="s">
        <v>28</v>
      </c>
      <c r="D101" s="67" t="s">
        <v>110</v>
      </c>
      <c r="E101" s="68">
        <f t="shared" si="23"/>
        <v>8785</v>
      </c>
      <c r="F101" s="68">
        <v>0</v>
      </c>
      <c r="G101" s="68">
        <v>8785</v>
      </c>
      <c r="H101" s="68">
        <v>0</v>
      </c>
      <c r="I101" s="68">
        <v>0</v>
      </c>
      <c r="J101" s="68">
        <v>0</v>
      </c>
      <c r="K101" s="68">
        <v>0</v>
      </c>
      <c r="L101" s="80">
        <v>0</v>
      </c>
      <c r="M101" s="58"/>
      <c r="N101" s="71"/>
      <c r="O101" s="58"/>
      <c r="P101" s="58"/>
      <c r="Q101" s="58"/>
      <c r="R101" s="37"/>
      <c r="S101" s="29"/>
    </row>
    <row r="102" spans="2:19" x14ac:dyDescent="0.2">
      <c r="B102" s="79"/>
      <c r="C102" s="66" t="s">
        <v>30</v>
      </c>
      <c r="D102" s="67"/>
      <c r="E102" s="68">
        <f t="shared" si="23"/>
        <v>1382</v>
      </c>
      <c r="F102" s="68">
        <v>0</v>
      </c>
      <c r="G102" s="68">
        <v>1382</v>
      </c>
      <c r="H102" s="68">
        <v>0</v>
      </c>
      <c r="I102" s="68">
        <v>0</v>
      </c>
      <c r="J102" s="68">
        <v>0</v>
      </c>
      <c r="K102" s="68">
        <v>0</v>
      </c>
      <c r="L102" s="80">
        <v>0</v>
      </c>
      <c r="M102" s="58"/>
      <c r="N102" s="71"/>
      <c r="O102" s="58"/>
      <c r="P102" s="58"/>
      <c r="Q102" s="58"/>
      <c r="R102" s="37"/>
      <c r="S102" s="29"/>
    </row>
    <row r="103" spans="2:19" x14ac:dyDescent="0.2">
      <c r="B103" s="79" t="s">
        <v>111</v>
      </c>
      <c r="C103" s="66" t="s">
        <v>28</v>
      </c>
      <c r="D103" s="67" t="s">
        <v>112</v>
      </c>
      <c r="E103" s="68">
        <f t="shared" si="23"/>
        <v>0</v>
      </c>
      <c r="F103" s="68">
        <v>0</v>
      </c>
      <c r="G103" s="68">
        <v>0</v>
      </c>
      <c r="H103" s="68">
        <v>0</v>
      </c>
      <c r="I103" s="68">
        <v>0</v>
      </c>
      <c r="J103" s="68">
        <v>0</v>
      </c>
      <c r="K103" s="68">
        <v>0</v>
      </c>
      <c r="L103" s="80">
        <v>0</v>
      </c>
      <c r="M103" s="58"/>
      <c r="N103" s="71"/>
      <c r="O103" s="58"/>
      <c r="P103" s="58"/>
      <c r="Q103" s="58"/>
      <c r="R103" s="37"/>
      <c r="S103" s="29"/>
    </row>
    <row r="104" spans="2:19" x14ac:dyDescent="0.2">
      <c r="B104" s="79"/>
      <c r="C104" s="66" t="s">
        <v>30</v>
      </c>
      <c r="D104" s="67"/>
      <c r="E104" s="68">
        <v>0</v>
      </c>
      <c r="F104" s="68">
        <v>0</v>
      </c>
      <c r="G104" s="68">
        <v>0</v>
      </c>
      <c r="H104" s="68">
        <v>0</v>
      </c>
      <c r="I104" s="68">
        <v>0</v>
      </c>
      <c r="J104" s="68">
        <v>0</v>
      </c>
      <c r="K104" s="68">
        <v>0</v>
      </c>
      <c r="L104" s="80">
        <v>0</v>
      </c>
      <c r="M104" s="58"/>
      <c r="N104" s="71"/>
      <c r="O104" s="58"/>
      <c r="P104" s="58"/>
      <c r="Q104" s="58"/>
      <c r="R104" s="37"/>
      <c r="S104" s="29"/>
    </row>
    <row r="105" spans="2:19" x14ac:dyDescent="0.2">
      <c r="B105" s="85" t="s">
        <v>113</v>
      </c>
      <c r="C105" s="54" t="s">
        <v>28</v>
      </c>
      <c r="D105" s="75">
        <v>59</v>
      </c>
      <c r="E105" s="56">
        <f>E107</f>
        <v>200</v>
      </c>
      <c r="F105" s="56">
        <f>J105+L105</f>
        <v>20</v>
      </c>
      <c r="G105" s="56">
        <f t="shared" ref="G105:K106" si="24">G107</f>
        <v>180</v>
      </c>
      <c r="H105" s="56">
        <f t="shared" si="24"/>
        <v>0</v>
      </c>
      <c r="I105" s="56">
        <f t="shared" si="24"/>
        <v>15</v>
      </c>
      <c r="J105" s="56">
        <v>15</v>
      </c>
      <c r="K105" s="56">
        <f t="shared" si="24"/>
        <v>5</v>
      </c>
      <c r="L105" s="57">
        <v>5</v>
      </c>
      <c r="M105" s="58"/>
      <c r="N105" s="71"/>
      <c r="O105" s="58"/>
      <c r="P105" s="58"/>
      <c r="Q105" s="58"/>
      <c r="R105" s="37"/>
      <c r="S105" s="29"/>
    </row>
    <row r="106" spans="2:19" x14ac:dyDescent="0.2">
      <c r="B106" s="85"/>
      <c r="C106" s="54" t="s">
        <v>30</v>
      </c>
      <c r="D106" s="55"/>
      <c r="E106" s="56">
        <f>E108</f>
        <v>200</v>
      </c>
      <c r="F106" s="56">
        <f>J106+L106</f>
        <v>20</v>
      </c>
      <c r="G106" s="56">
        <f t="shared" si="24"/>
        <v>50</v>
      </c>
      <c r="H106" s="56">
        <f t="shared" si="24"/>
        <v>50</v>
      </c>
      <c r="I106" s="56">
        <f t="shared" si="24"/>
        <v>65</v>
      </c>
      <c r="J106" s="56">
        <v>15</v>
      </c>
      <c r="K106" s="56">
        <f t="shared" si="24"/>
        <v>35</v>
      </c>
      <c r="L106" s="57">
        <v>5</v>
      </c>
      <c r="M106" s="58"/>
      <c r="N106" s="71"/>
      <c r="O106" s="58"/>
      <c r="P106" s="58"/>
      <c r="Q106" s="58"/>
      <c r="R106" s="37"/>
      <c r="S106" s="29"/>
    </row>
    <row r="107" spans="2:19" x14ac:dyDescent="0.2">
      <c r="B107" s="79" t="s">
        <v>114</v>
      </c>
      <c r="C107" s="66" t="s">
        <v>28</v>
      </c>
      <c r="D107" s="67" t="s">
        <v>115</v>
      </c>
      <c r="E107" s="68">
        <f>G107+H107+I107+K107</f>
        <v>200</v>
      </c>
      <c r="F107" s="87">
        <f t="shared" ref="F107:F108" si="25">J107+L107</f>
        <v>20</v>
      </c>
      <c r="G107" s="87">
        <v>180</v>
      </c>
      <c r="H107" s="88">
        <v>0</v>
      </c>
      <c r="I107" s="88">
        <v>15</v>
      </c>
      <c r="J107" s="87">
        <v>15</v>
      </c>
      <c r="K107" s="88">
        <v>5</v>
      </c>
      <c r="L107" s="89">
        <v>5</v>
      </c>
      <c r="M107" s="58"/>
      <c r="N107" s="71"/>
      <c r="O107" s="58"/>
      <c r="P107" s="58"/>
      <c r="Q107" s="58"/>
      <c r="R107" s="37"/>
      <c r="S107" s="29"/>
    </row>
    <row r="108" spans="2:19" x14ac:dyDescent="0.2">
      <c r="B108" s="79"/>
      <c r="C108" s="66" t="s">
        <v>30</v>
      </c>
      <c r="D108" s="67"/>
      <c r="E108" s="68">
        <f>G108+H108+I108+K108</f>
        <v>200</v>
      </c>
      <c r="F108" s="87">
        <f t="shared" si="25"/>
        <v>20</v>
      </c>
      <c r="G108" s="87">
        <v>50</v>
      </c>
      <c r="H108" s="88">
        <v>50</v>
      </c>
      <c r="I108" s="88">
        <v>65</v>
      </c>
      <c r="J108" s="87">
        <v>15</v>
      </c>
      <c r="K108" s="88">
        <v>35</v>
      </c>
      <c r="L108" s="89">
        <v>5</v>
      </c>
      <c r="M108" s="58"/>
      <c r="N108" s="71"/>
      <c r="O108" s="58"/>
      <c r="P108" s="58"/>
      <c r="Q108" s="58"/>
      <c r="R108" s="37"/>
      <c r="S108" s="29"/>
    </row>
    <row r="109" spans="2:19" ht="24" x14ac:dyDescent="0.2">
      <c r="B109" s="90" t="s">
        <v>116</v>
      </c>
      <c r="C109" s="91" t="s">
        <v>28</v>
      </c>
      <c r="D109" s="92">
        <v>60</v>
      </c>
      <c r="E109" s="93">
        <f t="shared" ref="E109:E114" si="26">F109+G109+H109+I109</f>
        <v>211881</v>
      </c>
      <c r="F109" s="93">
        <v>0</v>
      </c>
      <c r="G109" s="94">
        <f>G111+G113</f>
        <v>211881</v>
      </c>
      <c r="H109" s="94">
        <f>H111+H113</f>
        <v>0</v>
      </c>
      <c r="I109" s="94">
        <v>0</v>
      </c>
      <c r="J109" s="94">
        <v>0</v>
      </c>
      <c r="K109" s="95">
        <v>0</v>
      </c>
      <c r="L109" s="96">
        <v>0</v>
      </c>
      <c r="M109" s="58"/>
      <c r="N109" s="58"/>
      <c r="O109" s="37"/>
      <c r="P109" s="29"/>
    </row>
    <row r="110" spans="2:19" x14ac:dyDescent="0.2">
      <c r="B110" s="90"/>
      <c r="C110" s="91" t="s">
        <v>30</v>
      </c>
      <c r="D110" s="97"/>
      <c r="E110" s="93">
        <f t="shared" si="26"/>
        <v>129201</v>
      </c>
      <c r="F110" s="93">
        <v>0</v>
      </c>
      <c r="G110" s="94">
        <f>G112+G114</f>
        <v>129201</v>
      </c>
      <c r="H110" s="94">
        <f>H112+H114</f>
        <v>0</v>
      </c>
      <c r="I110" s="94">
        <v>0</v>
      </c>
      <c r="J110" s="94">
        <v>0</v>
      </c>
      <c r="K110" s="95">
        <v>0</v>
      </c>
      <c r="L110" s="96">
        <v>0</v>
      </c>
      <c r="M110" s="58"/>
      <c r="N110" s="58"/>
      <c r="O110" s="37"/>
      <c r="P110" s="29"/>
    </row>
    <row r="111" spans="2:19" x14ac:dyDescent="0.2">
      <c r="B111" s="79" t="s">
        <v>117</v>
      </c>
      <c r="C111" s="66" t="s">
        <v>28</v>
      </c>
      <c r="D111" s="67" t="s">
        <v>118</v>
      </c>
      <c r="E111" s="68">
        <f t="shared" si="26"/>
        <v>178051</v>
      </c>
      <c r="F111" s="68">
        <v>0</v>
      </c>
      <c r="G111" s="69">
        <v>178051</v>
      </c>
      <c r="H111" s="69">
        <v>0</v>
      </c>
      <c r="I111" s="69">
        <v>0</v>
      </c>
      <c r="J111" s="69">
        <v>0</v>
      </c>
      <c r="K111" s="98">
        <v>0</v>
      </c>
      <c r="L111" s="70">
        <v>0</v>
      </c>
      <c r="M111" s="58"/>
      <c r="N111" s="58"/>
      <c r="O111" s="37"/>
      <c r="P111" s="29"/>
    </row>
    <row r="112" spans="2:19" x14ac:dyDescent="0.2">
      <c r="B112" s="79"/>
      <c r="C112" s="66" t="s">
        <v>30</v>
      </c>
      <c r="D112" s="67"/>
      <c r="E112" s="68">
        <f t="shared" si="26"/>
        <v>108573</v>
      </c>
      <c r="F112" s="68">
        <v>0</v>
      </c>
      <c r="G112" s="69">
        <v>108573</v>
      </c>
      <c r="H112" s="69">
        <v>0</v>
      </c>
      <c r="I112" s="69">
        <v>0</v>
      </c>
      <c r="J112" s="69">
        <v>0</v>
      </c>
      <c r="K112" s="98">
        <v>0</v>
      </c>
      <c r="L112" s="70">
        <v>0</v>
      </c>
      <c r="M112" s="58"/>
      <c r="N112" s="58"/>
      <c r="O112" s="37"/>
      <c r="P112" s="29"/>
    </row>
    <row r="113" spans="2:19" x14ac:dyDescent="0.2">
      <c r="B113" s="79" t="s">
        <v>119</v>
      </c>
      <c r="C113" s="66" t="s">
        <v>28</v>
      </c>
      <c r="D113" s="67" t="s">
        <v>120</v>
      </c>
      <c r="E113" s="68">
        <f t="shared" si="26"/>
        <v>33830</v>
      </c>
      <c r="F113" s="68">
        <v>0</v>
      </c>
      <c r="G113" s="69">
        <v>33830</v>
      </c>
      <c r="H113" s="69">
        <v>0</v>
      </c>
      <c r="I113" s="69">
        <v>0</v>
      </c>
      <c r="J113" s="69">
        <v>0</v>
      </c>
      <c r="K113" s="98">
        <v>0</v>
      </c>
      <c r="L113" s="70">
        <v>0</v>
      </c>
      <c r="M113" s="58"/>
      <c r="N113" s="58"/>
      <c r="O113" s="37"/>
      <c r="P113" s="29"/>
    </row>
    <row r="114" spans="2:19" x14ac:dyDescent="0.2">
      <c r="B114" s="79"/>
      <c r="C114" s="66" t="s">
        <v>30</v>
      </c>
      <c r="D114" s="67"/>
      <c r="E114" s="68">
        <f t="shared" si="26"/>
        <v>20628</v>
      </c>
      <c r="F114" s="68">
        <v>0</v>
      </c>
      <c r="G114" s="69">
        <v>20628</v>
      </c>
      <c r="H114" s="69">
        <v>0</v>
      </c>
      <c r="I114" s="69">
        <v>0</v>
      </c>
      <c r="J114" s="69">
        <v>0</v>
      </c>
      <c r="K114" s="98">
        <v>0</v>
      </c>
      <c r="L114" s="70">
        <v>0</v>
      </c>
      <c r="M114" s="58"/>
      <c r="N114" s="58"/>
      <c r="O114" s="37"/>
      <c r="P114" s="29"/>
    </row>
    <row r="115" spans="2:19" s="8" customFormat="1" x14ac:dyDescent="0.2">
      <c r="B115" s="53" t="s">
        <v>121</v>
      </c>
      <c r="C115" s="54" t="s">
        <v>28</v>
      </c>
      <c r="D115" s="55" t="s">
        <v>122</v>
      </c>
      <c r="E115" s="56">
        <f>E117</f>
        <v>1500</v>
      </c>
      <c r="F115" s="56">
        <f t="shared" ref="E115:L118" si="27">F117</f>
        <v>150</v>
      </c>
      <c r="G115" s="56">
        <f t="shared" si="27"/>
        <v>1350</v>
      </c>
      <c r="H115" s="56">
        <f t="shared" si="27"/>
        <v>0</v>
      </c>
      <c r="I115" s="56">
        <f t="shared" si="27"/>
        <v>150</v>
      </c>
      <c r="J115" s="56">
        <f t="shared" si="27"/>
        <v>150</v>
      </c>
      <c r="K115" s="56">
        <f t="shared" si="27"/>
        <v>0</v>
      </c>
      <c r="L115" s="57">
        <f t="shared" si="27"/>
        <v>0</v>
      </c>
      <c r="M115" s="33"/>
      <c r="N115" s="34"/>
      <c r="O115" s="33"/>
      <c r="P115" s="74"/>
      <c r="Q115" s="74"/>
      <c r="R115" s="64"/>
      <c r="S115" s="86"/>
    </row>
    <row r="116" spans="2:19" s="8" customFormat="1" x14ac:dyDescent="0.2">
      <c r="B116" s="53"/>
      <c r="C116" s="54" t="s">
        <v>30</v>
      </c>
      <c r="D116" s="55"/>
      <c r="E116" s="56">
        <f t="shared" si="27"/>
        <v>1500</v>
      </c>
      <c r="F116" s="56">
        <f t="shared" si="27"/>
        <v>150</v>
      </c>
      <c r="G116" s="56">
        <f t="shared" si="27"/>
        <v>0</v>
      </c>
      <c r="H116" s="56">
        <f t="shared" si="27"/>
        <v>1350</v>
      </c>
      <c r="I116" s="56">
        <f t="shared" si="27"/>
        <v>150</v>
      </c>
      <c r="J116" s="56">
        <f t="shared" si="27"/>
        <v>150</v>
      </c>
      <c r="K116" s="56">
        <f t="shared" si="27"/>
        <v>0</v>
      </c>
      <c r="L116" s="57">
        <f t="shared" si="27"/>
        <v>0</v>
      </c>
      <c r="M116" s="33"/>
      <c r="N116" s="34"/>
      <c r="O116" s="33"/>
      <c r="P116" s="74"/>
      <c r="Q116" s="74"/>
      <c r="R116" s="64"/>
      <c r="S116" s="86"/>
    </row>
    <row r="117" spans="2:19" ht="15" customHeight="1" x14ac:dyDescent="0.2">
      <c r="B117" s="53" t="s">
        <v>123</v>
      </c>
      <c r="C117" s="54" t="s">
        <v>28</v>
      </c>
      <c r="D117" s="75">
        <v>71</v>
      </c>
      <c r="E117" s="56">
        <f>G117+H117+I117+K117</f>
        <v>1500</v>
      </c>
      <c r="F117" s="56">
        <f t="shared" si="5"/>
        <v>150</v>
      </c>
      <c r="G117" s="56">
        <f>G119</f>
        <v>1350</v>
      </c>
      <c r="H117" s="56">
        <f t="shared" si="27"/>
        <v>0</v>
      </c>
      <c r="I117" s="56">
        <f t="shared" si="27"/>
        <v>150</v>
      </c>
      <c r="J117" s="56">
        <f t="shared" si="27"/>
        <v>150</v>
      </c>
      <c r="K117" s="56">
        <f t="shared" si="27"/>
        <v>0</v>
      </c>
      <c r="L117" s="57">
        <f t="shared" si="27"/>
        <v>0</v>
      </c>
      <c r="M117" s="99"/>
      <c r="N117" s="71"/>
      <c r="O117" s="99"/>
      <c r="P117" s="58"/>
      <c r="Q117" s="58"/>
      <c r="R117" s="37"/>
      <c r="S117" s="29"/>
    </row>
    <row r="118" spans="2:19" x14ac:dyDescent="0.2">
      <c r="B118" s="53"/>
      <c r="C118" s="54" t="s">
        <v>30</v>
      </c>
      <c r="D118" s="75"/>
      <c r="E118" s="56">
        <f t="shared" ref="E118:E126" si="28">G118+H118+I118+K118</f>
        <v>1500</v>
      </c>
      <c r="F118" s="56">
        <f t="shared" si="5"/>
        <v>150</v>
      </c>
      <c r="G118" s="56">
        <f>G120</f>
        <v>0</v>
      </c>
      <c r="H118" s="56">
        <f>H120</f>
        <v>1350</v>
      </c>
      <c r="I118" s="56">
        <f t="shared" si="27"/>
        <v>150</v>
      </c>
      <c r="J118" s="56">
        <f t="shared" si="27"/>
        <v>150</v>
      </c>
      <c r="K118" s="56">
        <f t="shared" si="27"/>
        <v>0</v>
      </c>
      <c r="L118" s="57">
        <f t="shared" si="27"/>
        <v>0</v>
      </c>
      <c r="M118" s="99"/>
      <c r="N118" s="71"/>
      <c r="O118" s="99"/>
      <c r="P118" s="58"/>
      <c r="Q118" s="58"/>
      <c r="R118" s="37"/>
      <c r="S118" s="29"/>
    </row>
    <row r="119" spans="2:19" x14ac:dyDescent="0.2">
      <c r="B119" s="53" t="s">
        <v>124</v>
      </c>
      <c r="C119" s="54" t="s">
        <v>28</v>
      </c>
      <c r="D119" s="55" t="s">
        <v>125</v>
      </c>
      <c r="E119" s="56">
        <f t="shared" ref="E119:G120" si="29">E121+E125+E123</f>
        <v>1500</v>
      </c>
      <c r="F119" s="56">
        <f t="shared" si="29"/>
        <v>150</v>
      </c>
      <c r="G119" s="56">
        <f t="shared" si="29"/>
        <v>1350</v>
      </c>
      <c r="H119" s="56">
        <f t="shared" ref="H119:L119" si="30">H121+H125</f>
        <v>0</v>
      </c>
      <c r="I119" s="56">
        <f t="shared" si="30"/>
        <v>150</v>
      </c>
      <c r="J119" s="56">
        <f>J121+J125+J123</f>
        <v>150</v>
      </c>
      <c r="K119" s="56">
        <f t="shared" si="30"/>
        <v>0</v>
      </c>
      <c r="L119" s="57">
        <f t="shared" si="30"/>
        <v>0</v>
      </c>
      <c r="M119" s="99"/>
      <c r="N119" s="71"/>
      <c r="O119" s="99"/>
      <c r="P119" s="58"/>
      <c r="Q119" s="58"/>
      <c r="R119" s="37"/>
      <c r="S119" s="29"/>
    </row>
    <row r="120" spans="2:19" x14ac:dyDescent="0.2">
      <c r="B120" s="53"/>
      <c r="C120" s="54" t="s">
        <v>30</v>
      </c>
      <c r="D120" s="55"/>
      <c r="E120" s="56">
        <f t="shared" si="29"/>
        <v>1500</v>
      </c>
      <c r="F120" s="56">
        <f t="shared" si="29"/>
        <v>150</v>
      </c>
      <c r="G120" s="56">
        <f t="shared" si="29"/>
        <v>0</v>
      </c>
      <c r="H120" s="56">
        <f>H122+H126</f>
        <v>1350</v>
      </c>
      <c r="I120" s="56">
        <f>I122+I126</f>
        <v>150</v>
      </c>
      <c r="J120" s="56">
        <f>J122+J126+J124</f>
        <v>150</v>
      </c>
      <c r="K120" s="56">
        <f>SUM(K122:K122)</f>
        <v>0</v>
      </c>
      <c r="L120" s="57">
        <f>SUM(L122:L122)</f>
        <v>0</v>
      </c>
      <c r="M120" s="99"/>
      <c r="N120" s="71"/>
      <c r="O120" s="99"/>
      <c r="P120" s="58"/>
      <c r="Q120" s="58"/>
      <c r="R120" s="37"/>
      <c r="S120" s="29"/>
    </row>
    <row r="121" spans="2:19" ht="14.25" customHeight="1" x14ac:dyDescent="0.2">
      <c r="B121" s="65" t="s">
        <v>126</v>
      </c>
      <c r="C121" s="66" t="s">
        <v>28</v>
      </c>
      <c r="D121" s="67" t="s">
        <v>127</v>
      </c>
      <c r="E121" s="68">
        <f t="shared" si="28"/>
        <v>754</v>
      </c>
      <c r="F121" s="68">
        <f t="shared" ref="F121:F124" si="31">J121+L121</f>
        <v>0</v>
      </c>
      <c r="G121" s="68">
        <v>754</v>
      </c>
      <c r="H121" s="69">
        <v>0</v>
      </c>
      <c r="I121" s="69">
        <v>0</v>
      </c>
      <c r="J121" s="87">
        <v>0</v>
      </c>
      <c r="K121" s="69">
        <v>0</v>
      </c>
      <c r="L121" s="70">
        <f>K121*10/100</f>
        <v>0</v>
      </c>
      <c r="M121" s="58"/>
      <c r="N121" s="71"/>
      <c r="O121" s="58"/>
      <c r="P121" s="58"/>
      <c r="Q121" s="58"/>
      <c r="R121" s="37"/>
      <c r="S121" s="29"/>
    </row>
    <row r="122" spans="2:19" x14ac:dyDescent="0.2">
      <c r="B122" s="100"/>
      <c r="C122" s="66" t="s">
        <v>30</v>
      </c>
      <c r="D122" s="78"/>
      <c r="E122" s="68">
        <f t="shared" si="28"/>
        <v>754</v>
      </c>
      <c r="F122" s="68">
        <f t="shared" si="31"/>
        <v>0</v>
      </c>
      <c r="G122" s="69">
        <v>0</v>
      </c>
      <c r="H122" s="69">
        <v>754</v>
      </c>
      <c r="I122" s="69">
        <v>0</v>
      </c>
      <c r="J122" s="68">
        <v>0</v>
      </c>
      <c r="K122" s="69">
        <v>0</v>
      </c>
      <c r="L122" s="70">
        <f>K122*10/100</f>
        <v>0</v>
      </c>
      <c r="M122" s="58"/>
      <c r="N122" s="101"/>
      <c r="O122" s="58"/>
      <c r="P122" s="58"/>
      <c r="Q122" s="58"/>
      <c r="R122" s="37"/>
      <c r="S122" s="29"/>
    </row>
    <row r="123" spans="2:19" ht="15" customHeight="1" x14ac:dyDescent="0.2">
      <c r="B123" s="102" t="s">
        <v>128</v>
      </c>
      <c r="C123" s="66" t="s">
        <v>28</v>
      </c>
      <c r="D123" s="78" t="s">
        <v>129</v>
      </c>
      <c r="E123" s="68">
        <f t="shared" si="28"/>
        <v>0</v>
      </c>
      <c r="F123" s="68">
        <f t="shared" si="31"/>
        <v>0</v>
      </c>
      <c r="G123" s="69">
        <v>0</v>
      </c>
      <c r="H123" s="69">
        <v>0</v>
      </c>
      <c r="I123" s="69">
        <v>0</v>
      </c>
      <c r="J123" s="68">
        <v>0</v>
      </c>
      <c r="K123" s="69">
        <v>0</v>
      </c>
      <c r="L123" s="70">
        <v>0</v>
      </c>
      <c r="M123" s="58"/>
      <c r="N123" s="101"/>
      <c r="O123" s="58"/>
      <c r="P123" s="58"/>
      <c r="Q123" s="58"/>
      <c r="R123" s="37"/>
      <c r="S123" s="29"/>
    </row>
    <row r="124" spans="2:19" x14ac:dyDescent="0.2">
      <c r="B124" s="100"/>
      <c r="C124" s="66" t="s">
        <v>30</v>
      </c>
      <c r="D124" s="78"/>
      <c r="E124" s="68">
        <f t="shared" si="28"/>
        <v>0</v>
      </c>
      <c r="F124" s="68">
        <f t="shared" si="31"/>
        <v>0</v>
      </c>
      <c r="G124" s="69">
        <v>0</v>
      </c>
      <c r="H124" s="69">
        <v>0</v>
      </c>
      <c r="I124" s="69">
        <v>0</v>
      </c>
      <c r="J124" s="68">
        <v>0</v>
      </c>
      <c r="K124" s="69">
        <v>0</v>
      </c>
      <c r="L124" s="70">
        <v>0</v>
      </c>
      <c r="M124" s="58"/>
      <c r="N124" s="101"/>
      <c r="O124" s="58"/>
      <c r="P124" s="58"/>
      <c r="Q124" s="58"/>
      <c r="R124" s="37"/>
      <c r="S124" s="29"/>
    </row>
    <row r="125" spans="2:19" ht="15" customHeight="1" x14ac:dyDescent="0.2">
      <c r="B125" s="65" t="s">
        <v>94</v>
      </c>
      <c r="C125" s="66" t="s">
        <v>28</v>
      </c>
      <c r="D125" s="67" t="s">
        <v>130</v>
      </c>
      <c r="E125" s="68">
        <f t="shared" si="28"/>
        <v>746</v>
      </c>
      <c r="F125" s="68">
        <f>J125+L125</f>
        <v>150</v>
      </c>
      <c r="G125" s="68">
        <v>596</v>
      </c>
      <c r="H125" s="69">
        <v>0</v>
      </c>
      <c r="I125" s="69">
        <v>150</v>
      </c>
      <c r="J125" s="68">
        <v>150</v>
      </c>
      <c r="K125" s="69">
        <v>0</v>
      </c>
      <c r="L125" s="70">
        <f>K125*10/100</f>
        <v>0</v>
      </c>
      <c r="M125" s="58"/>
      <c r="N125" s="101"/>
      <c r="O125" s="58"/>
      <c r="P125" s="58"/>
      <c r="Q125" s="58"/>
      <c r="R125" s="37"/>
      <c r="S125" s="29"/>
    </row>
    <row r="126" spans="2:19" ht="15" customHeight="1" thickBot="1" x14ac:dyDescent="0.25">
      <c r="B126" s="103"/>
      <c r="C126" s="104" t="s">
        <v>30</v>
      </c>
      <c r="D126" s="105"/>
      <c r="E126" s="106">
        <f t="shared" si="28"/>
        <v>746</v>
      </c>
      <c r="F126" s="106">
        <f t="shared" ref="F126" si="32">J126+L126</f>
        <v>150</v>
      </c>
      <c r="G126" s="107">
        <v>0</v>
      </c>
      <c r="H126" s="107">
        <v>596</v>
      </c>
      <c r="I126" s="107">
        <v>150</v>
      </c>
      <c r="J126" s="108">
        <v>150</v>
      </c>
      <c r="K126" s="107">
        <v>0</v>
      </c>
      <c r="L126" s="109">
        <f>K126*10/100</f>
        <v>0</v>
      </c>
      <c r="M126" s="58"/>
      <c r="N126" s="101"/>
      <c r="O126" s="58"/>
      <c r="P126" s="58"/>
      <c r="Q126" s="58"/>
      <c r="R126" s="37"/>
      <c r="S126" s="29"/>
    </row>
    <row r="127" spans="2:19" x14ac:dyDescent="0.2">
      <c r="B127" s="110"/>
      <c r="C127" s="111"/>
      <c r="D127" s="110"/>
      <c r="E127" s="112"/>
      <c r="F127" s="112"/>
      <c r="G127" s="113"/>
      <c r="H127" s="113"/>
      <c r="I127" s="113"/>
      <c r="J127" s="112"/>
      <c r="K127" s="58"/>
      <c r="L127" s="58"/>
      <c r="M127" s="58"/>
      <c r="N127" s="101"/>
      <c r="O127" s="58"/>
      <c r="P127" s="58"/>
      <c r="Q127" s="58"/>
      <c r="R127" s="37"/>
      <c r="S127" s="29"/>
    </row>
    <row r="128" spans="2:19" x14ac:dyDescent="0.2">
      <c r="B128" s="110"/>
      <c r="C128" s="111"/>
      <c r="D128" s="110"/>
      <c r="E128" s="112"/>
      <c r="F128" s="112"/>
      <c r="G128" s="113"/>
      <c r="H128" s="113"/>
      <c r="I128" s="113"/>
      <c r="J128" s="112"/>
      <c r="K128" s="58"/>
      <c r="L128" s="58"/>
      <c r="M128" s="58"/>
      <c r="N128" s="101"/>
      <c r="O128" s="58"/>
      <c r="P128" s="58"/>
      <c r="Q128" s="58"/>
      <c r="R128" s="37"/>
      <c r="S128" s="29"/>
    </row>
    <row r="129" spans="2:19" x14ac:dyDescent="0.2">
      <c r="B129" s="110"/>
      <c r="C129" s="111"/>
      <c r="D129" s="110"/>
      <c r="E129" s="112"/>
      <c r="F129" s="112"/>
      <c r="G129" s="113"/>
      <c r="H129" s="113"/>
      <c r="I129" s="113"/>
      <c r="J129" s="112"/>
      <c r="K129" s="58"/>
      <c r="L129" s="58"/>
      <c r="M129" s="58"/>
      <c r="N129" s="101"/>
      <c r="O129" s="58"/>
      <c r="P129" s="58"/>
      <c r="Q129" s="58"/>
      <c r="R129" s="37"/>
      <c r="S129" s="29"/>
    </row>
    <row r="130" spans="2:19" x14ac:dyDescent="0.2">
      <c r="B130" s="110"/>
      <c r="C130" s="111"/>
      <c r="D130" s="110"/>
      <c r="E130" s="112"/>
      <c r="F130" s="112"/>
      <c r="G130" s="113"/>
      <c r="H130" s="113"/>
      <c r="I130" s="113"/>
      <c r="J130" s="112"/>
      <c r="K130" s="58"/>
      <c r="L130" s="58"/>
      <c r="M130" s="58"/>
      <c r="N130" s="101"/>
      <c r="O130" s="58"/>
      <c r="P130" s="58"/>
      <c r="Q130" s="58"/>
      <c r="R130" s="37"/>
      <c r="S130" s="29"/>
    </row>
    <row r="131" spans="2:19" x14ac:dyDescent="0.2">
      <c r="B131" s="110"/>
      <c r="C131" s="111"/>
      <c r="D131" s="110"/>
      <c r="E131" s="112"/>
      <c r="F131" s="112"/>
      <c r="G131" s="113"/>
      <c r="H131" s="113"/>
      <c r="I131" s="113"/>
      <c r="J131" s="112"/>
      <c r="K131" s="58"/>
      <c r="L131" s="58"/>
      <c r="M131" s="58"/>
      <c r="N131" s="101"/>
      <c r="O131" s="58"/>
      <c r="P131" s="58"/>
      <c r="Q131" s="58"/>
      <c r="R131" s="37"/>
      <c r="S131" s="29"/>
    </row>
    <row r="132" spans="2:19" s="5" customFormat="1" x14ac:dyDescent="0.2">
      <c r="B132" s="114"/>
      <c r="C132" s="114"/>
      <c r="D132" s="115"/>
      <c r="E132" s="115"/>
      <c r="F132" s="116"/>
      <c r="G132" s="116"/>
      <c r="H132" s="117"/>
      <c r="I132" s="117"/>
      <c r="J132" s="154"/>
      <c r="K132" s="154"/>
      <c r="L132" s="118"/>
      <c r="N132" s="6"/>
      <c r="O132"/>
      <c r="P132"/>
      <c r="Q132"/>
      <c r="R132"/>
      <c r="S132"/>
    </row>
    <row r="133" spans="2:19" s="5" customFormat="1" ht="14.25" x14ac:dyDescent="0.2">
      <c r="B133" s="115"/>
      <c r="C133" s="155"/>
      <c r="D133" s="155"/>
      <c r="E133" s="155"/>
      <c r="F133" s="155"/>
      <c r="G133" s="155"/>
      <c r="H133" s="117"/>
      <c r="I133" s="119"/>
      <c r="J133" s="119"/>
      <c r="K133" s="120"/>
      <c r="L133" s="120"/>
      <c r="N133" s="6"/>
      <c r="O133"/>
      <c r="P133"/>
      <c r="Q133"/>
      <c r="R133"/>
      <c r="S133"/>
    </row>
    <row r="134" spans="2:19" s="5" customFormat="1" x14ac:dyDescent="0.2">
      <c r="B134" s="121"/>
      <c r="C134" s="115"/>
      <c r="D134" s="115"/>
      <c r="E134" s="115"/>
      <c r="F134" s="116"/>
      <c r="G134" s="116"/>
      <c r="H134" s="117"/>
      <c r="I134" s="119"/>
      <c r="J134" s="119"/>
      <c r="K134" s="120"/>
      <c r="L134" s="120"/>
      <c r="N134" s="6"/>
      <c r="O134"/>
      <c r="P134"/>
      <c r="Q134"/>
      <c r="R134"/>
      <c r="S134"/>
    </row>
    <row r="135" spans="2:19" s="5" customFormat="1" x14ac:dyDescent="0.2">
      <c r="B135" s="121"/>
      <c r="C135" s="115"/>
      <c r="D135" s="115"/>
      <c r="E135" s="115"/>
      <c r="F135" s="116"/>
      <c r="G135" s="116"/>
      <c r="H135" s="117"/>
      <c r="I135" s="119"/>
      <c r="J135" s="119"/>
      <c r="K135" s="122"/>
      <c r="L135" s="120"/>
      <c r="N135" s="6"/>
      <c r="O135"/>
      <c r="P135"/>
      <c r="Q135"/>
      <c r="R135"/>
      <c r="S135"/>
    </row>
    <row r="136" spans="2:19" s="5" customFormat="1" x14ac:dyDescent="0.2">
      <c r="B136" s="114"/>
      <c r="C136" s="114"/>
      <c r="D136" s="115"/>
      <c r="F136" s="123"/>
      <c r="G136" s="123"/>
      <c r="H136" s="124"/>
      <c r="I136" s="124"/>
      <c r="J136" s="124"/>
      <c r="K136" s="114"/>
      <c r="L136" s="125"/>
      <c r="N136" s="6"/>
      <c r="O136"/>
      <c r="P136"/>
      <c r="Q136"/>
      <c r="R136"/>
      <c r="S136"/>
    </row>
    <row r="137" spans="2:19" s="5" customFormat="1" ht="12" customHeight="1" x14ac:dyDescent="0.2">
      <c r="B137" s="114"/>
      <c r="C137" s="114"/>
      <c r="D137" s="115"/>
      <c r="F137" s="123"/>
      <c r="G137" s="126"/>
      <c r="H137" s="126"/>
      <c r="I137" s="126"/>
      <c r="J137" s="126"/>
      <c r="K137" s="127"/>
      <c r="L137" s="127"/>
      <c r="N137" s="6"/>
      <c r="O137"/>
      <c r="P137"/>
      <c r="Q137"/>
      <c r="R137"/>
      <c r="S137"/>
    </row>
    <row r="138" spans="2:19" s="5" customFormat="1" ht="12.75" hidden="1" customHeight="1" x14ac:dyDescent="0.2">
      <c r="B138" s="128"/>
      <c r="C138" s="128"/>
      <c r="D138" s="110"/>
      <c r="E138" s="129"/>
      <c r="F138" s="129"/>
      <c r="G138" s="113"/>
      <c r="H138" s="113"/>
      <c r="I138" s="58"/>
      <c r="K138" s="130"/>
      <c r="L138" s="131"/>
      <c r="N138" s="6"/>
      <c r="O138"/>
      <c r="P138"/>
      <c r="Q138"/>
      <c r="R138"/>
      <c r="S138"/>
    </row>
    <row r="139" spans="2:19" s="5" customFormat="1" x14ac:dyDescent="0.2">
      <c r="B139" s="156"/>
      <c r="C139" s="156"/>
      <c r="D139" s="156"/>
      <c r="E139" s="156"/>
      <c r="F139" s="156"/>
      <c r="G139" s="156"/>
      <c r="H139" s="156"/>
      <c r="I139" s="156"/>
      <c r="J139" s="156"/>
      <c r="K139" s="156"/>
      <c r="L139" s="156"/>
      <c r="N139" s="6"/>
      <c r="O139"/>
      <c r="P139"/>
      <c r="Q139"/>
      <c r="R139"/>
      <c r="S139"/>
    </row>
    <row r="140" spans="2:19" s="5" customFormat="1" x14ac:dyDescent="0.2">
      <c r="B140" s="156"/>
      <c r="C140" s="156"/>
      <c r="D140" s="156"/>
      <c r="E140" s="156"/>
      <c r="F140" s="156"/>
      <c r="G140" s="156"/>
      <c r="H140" s="156"/>
      <c r="I140" s="156"/>
      <c r="J140" s="156"/>
      <c r="K140" s="156"/>
      <c r="L140" s="156"/>
      <c r="N140" s="6"/>
      <c r="O140"/>
      <c r="P140"/>
      <c r="Q140"/>
      <c r="R140"/>
      <c r="S140"/>
    </row>
    <row r="142" spans="2:19" ht="3" customHeight="1" x14ac:dyDescent="0.2"/>
    <row r="143" spans="2:19" ht="12.75" hidden="1" customHeight="1" x14ac:dyDescent="0.2"/>
    <row r="144" spans="2:19" x14ac:dyDescent="0.2">
      <c r="B144" s="121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</row>
    <row r="145" spans="2:12" x14ac:dyDescent="0.2">
      <c r="B145" s="121"/>
      <c r="C145" s="134"/>
      <c r="D145" s="134"/>
      <c r="E145" s="134"/>
      <c r="F145" s="134"/>
      <c r="G145" s="134"/>
      <c r="H145" s="134"/>
      <c r="I145" s="134"/>
      <c r="J145" s="134"/>
      <c r="K145" s="135"/>
      <c r="L145" s="134"/>
    </row>
    <row r="146" spans="2:12" x14ac:dyDescent="0.2">
      <c r="K146" s="136"/>
    </row>
    <row r="150" spans="2:12" x14ac:dyDescent="0.2">
      <c r="K150" s="132"/>
    </row>
    <row r="151" spans="2:12" x14ac:dyDescent="0.2">
      <c r="K151" s="149"/>
      <c r="L151" s="149"/>
    </row>
  </sheetData>
  <mergeCells count="23">
    <mergeCell ref="K151:L151"/>
    <mergeCell ref="K16:K17"/>
    <mergeCell ref="L16:L17"/>
    <mergeCell ref="J132:K132"/>
    <mergeCell ref="C133:G133"/>
    <mergeCell ref="B139:L139"/>
    <mergeCell ref="B140:L140"/>
    <mergeCell ref="B11:L11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B10:L10"/>
    <mergeCell ref="F5:L5"/>
    <mergeCell ref="F6:L6"/>
    <mergeCell ref="F7:L7"/>
    <mergeCell ref="F8:L8"/>
    <mergeCell ref="F9:L9"/>
  </mergeCells>
  <pageMargins left="0.78740157480314998" right="0" top="0" bottom="0.34055118099999998" header="0" footer="0"/>
  <pageSetup paperSize="9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Buget 2024</vt:lpstr>
      <vt:lpstr>'Buget 2024'!Print_Area</vt:lpstr>
      <vt:lpstr>'Buget 2024'!Print_Titles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Serban</dc:creator>
  <cp:lastModifiedBy>Daniela Serban</cp:lastModifiedBy>
  <cp:lastPrinted>2024-01-04T07:36:13Z</cp:lastPrinted>
  <dcterms:created xsi:type="dcterms:W3CDTF">2024-01-04T06:12:33Z</dcterms:created>
  <dcterms:modified xsi:type="dcterms:W3CDTF">2024-01-30T10:49:55Z</dcterms:modified>
</cp:coreProperties>
</file>