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28620" windowHeight="11640"/>
  </bookViews>
  <sheets>
    <sheet name="Buget propriu ANFP 2017" sheetId="1" r:id="rId1"/>
  </sheets>
  <definedNames>
    <definedName name="_xlnm.Print_Area" localSheetId="0">'Buget propriu ANFP 2017'!$D$1:$M$123</definedName>
  </definedNames>
  <calcPr calcId="145621"/>
</workbook>
</file>

<file path=xl/calcChain.xml><?xml version="1.0" encoding="utf-8"?>
<calcChain xmlns="http://schemas.openxmlformats.org/spreadsheetml/2006/main">
  <c r="I85" i="1" l="1"/>
  <c r="J85" i="1"/>
  <c r="K85" i="1"/>
  <c r="L85" i="1"/>
  <c r="M85" i="1"/>
  <c r="I35" i="1" l="1"/>
  <c r="J35" i="1"/>
  <c r="L35" i="1"/>
  <c r="M35" i="1"/>
  <c r="I36" i="1"/>
  <c r="J36" i="1"/>
  <c r="L36" i="1"/>
  <c r="I47" i="1"/>
  <c r="J47" i="1"/>
  <c r="L47" i="1"/>
  <c r="H47" i="1"/>
  <c r="I49" i="1"/>
  <c r="J49" i="1"/>
  <c r="L49" i="1"/>
  <c r="H49" i="1"/>
  <c r="I56" i="1"/>
  <c r="J56" i="1"/>
  <c r="L56" i="1"/>
  <c r="H56" i="1"/>
  <c r="L26" i="1"/>
  <c r="J26" i="1"/>
  <c r="I26" i="1"/>
  <c r="I29" i="1"/>
  <c r="J29" i="1"/>
  <c r="K29" i="1"/>
  <c r="L29" i="1"/>
  <c r="M29" i="1"/>
  <c r="H29" i="1"/>
  <c r="H26" i="1"/>
  <c r="F114" i="1" l="1"/>
  <c r="F113" i="1"/>
  <c r="F111" i="1" s="1"/>
  <c r="F110" i="1" s="1"/>
  <c r="F112" i="1"/>
  <c r="M111" i="1"/>
  <c r="L111" i="1"/>
  <c r="K111" i="1"/>
  <c r="J111" i="1"/>
  <c r="I111" i="1"/>
  <c r="H111" i="1"/>
  <c r="G111" i="1"/>
  <c r="M110" i="1"/>
  <c r="L110" i="1"/>
  <c r="K110" i="1"/>
  <c r="J110" i="1"/>
  <c r="I110" i="1"/>
  <c r="H110" i="1"/>
  <c r="G110" i="1"/>
  <c r="F109" i="1"/>
  <c r="M108" i="1"/>
  <c r="L108" i="1"/>
  <c r="K108" i="1"/>
  <c r="J108" i="1"/>
  <c r="J105" i="1" s="1"/>
  <c r="J104" i="1" s="1"/>
  <c r="J103" i="1" s="1"/>
  <c r="I108" i="1"/>
  <c r="H108" i="1"/>
  <c r="F108" i="1" s="1"/>
  <c r="M106" i="1"/>
  <c r="M105" i="1" s="1"/>
  <c r="M104" i="1" s="1"/>
  <c r="M103" i="1" s="1"/>
  <c r="L106" i="1"/>
  <c r="L105" i="1" s="1"/>
  <c r="L104" i="1" s="1"/>
  <c r="L103" i="1" s="1"/>
  <c r="K106" i="1"/>
  <c r="I106" i="1"/>
  <c r="H106" i="1"/>
  <c r="H105" i="1" s="1"/>
  <c r="H104" i="1" s="1"/>
  <c r="H103" i="1" s="1"/>
  <c r="F106" i="1"/>
  <c r="F105" i="1" s="1"/>
  <c r="F104" i="1" s="1"/>
  <c r="F103" i="1" s="1"/>
  <c r="K105" i="1"/>
  <c r="K104" i="1" s="1"/>
  <c r="K103" i="1" s="1"/>
  <c r="I104" i="1"/>
  <c r="G104" i="1"/>
  <c r="I103" i="1"/>
  <c r="G103" i="1"/>
  <c r="M95" i="1"/>
  <c r="K95" i="1"/>
  <c r="M94" i="1"/>
  <c r="M93" i="1"/>
  <c r="L90" i="1"/>
  <c r="M90" i="1" s="1"/>
  <c r="I90" i="1"/>
  <c r="M91" i="1"/>
  <c r="F91" i="1" s="1"/>
  <c r="J90" i="1"/>
  <c r="M89" i="1"/>
  <c r="M88" i="1"/>
  <c r="G87" i="1"/>
  <c r="G86" i="1"/>
  <c r="G85" i="1"/>
  <c r="F84" i="1"/>
  <c r="F83" i="1"/>
  <c r="G82" i="1"/>
  <c r="F82" i="1"/>
  <c r="M81" i="1"/>
  <c r="M79" i="1" s="1"/>
  <c r="M78" i="1" s="1"/>
  <c r="M77" i="1" s="1"/>
  <c r="M76" i="1" s="1"/>
  <c r="M75" i="1" s="1"/>
  <c r="M74" i="1" s="1"/>
  <c r="M73" i="1" s="1"/>
  <c r="M72" i="1" s="1"/>
  <c r="L81" i="1"/>
  <c r="K81" i="1"/>
  <c r="K79" i="1" s="1"/>
  <c r="K78" i="1" s="1"/>
  <c r="K77" i="1" s="1"/>
  <c r="K76" i="1" s="1"/>
  <c r="K75" i="1" s="1"/>
  <c r="K74" i="1" s="1"/>
  <c r="K73" i="1" s="1"/>
  <c r="K72" i="1" s="1"/>
  <c r="J81" i="1"/>
  <c r="I81" i="1"/>
  <c r="I72" i="1" s="1"/>
  <c r="H81" i="1"/>
  <c r="F81" i="1" s="1"/>
  <c r="F72" i="1" s="1"/>
  <c r="G81" i="1"/>
  <c r="G80" i="1"/>
  <c r="F80" i="1"/>
  <c r="G79" i="1"/>
  <c r="F79" i="1"/>
  <c r="G78" i="1"/>
  <c r="F78" i="1"/>
  <c r="L77" i="1"/>
  <c r="J77" i="1"/>
  <c r="I77" i="1"/>
  <c r="H77" i="1"/>
  <c r="G77" i="1"/>
  <c r="F77" i="1"/>
  <c r="G76" i="1"/>
  <c r="F76" i="1"/>
  <c r="G75" i="1"/>
  <c r="F75" i="1"/>
  <c r="G74" i="1"/>
  <c r="F74" i="1"/>
  <c r="L73" i="1"/>
  <c r="J73" i="1"/>
  <c r="I73" i="1"/>
  <c r="H73" i="1"/>
  <c r="G73" i="1"/>
  <c r="F73" i="1"/>
  <c r="L72" i="1"/>
  <c r="J72" i="1"/>
  <c r="H72" i="1"/>
  <c r="G72" i="1"/>
  <c r="G68" i="1"/>
  <c r="G66" i="1"/>
  <c r="G65" i="1"/>
  <c r="G64" i="1"/>
  <c r="M63" i="1"/>
  <c r="M62" i="1"/>
  <c r="K62" i="1"/>
  <c r="M61" i="1"/>
  <c r="M60" i="1"/>
  <c r="M59" i="1"/>
  <c r="F59" i="1"/>
  <c r="M58" i="1"/>
  <c r="M57" i="1"/>
  <c r="M55" i="1"/>
  <c r="M54" i="1"/>
  <c r="M53" i="1"/>
  <c r="F53" i="1"/>
  <c r="M52" i="1"/>
  <c r="M51" i="1"/>
  <c r="M50" i="1"/>
  <c r="M48" i="1"/>
  <c r="M47" i="1" s="1"/>
  <c r="M46" i="1"/>
  <c r="M45" i="1"/>
  <c r="M44" i="1"/>
  <c r="M43" i="1"/>
  <c r="F43" i="1"/>
  <c r="M42" i="1"/>
  <c r="K42" i="1"/>
  <c r="G42" i="1" s="1"/>
  <c r="M41" i="1"/>
  <c r="M40" i="1"/>
  <c r="M39" i="1"/>
  <c r="K39" i="1"/>
  <c r="M38" i="1"/>
  <c r="M37" i="1"/>
  <c r="G34" i="1"/>
  <c r="G33" i="1"/>
  <c r="G32" i="1"/>
  <c r="G31" i="1"/>
  <c r="G30" i="1"/>
  <c r="G29" i="1"/>
  <c r="G28" i="1"/>
  <c r="G27" i="1"/>
  <c r="G26" i="1"/>
  <c r="G25" i="1"/>
  <c r="G24" i="1"/>
  <c r="G23" i="1"/>
  <c r="L21" i="1"/>
  <c r="L20" i="1" s="1"/>
  <c r="F22" i="1"/>
  <c r="L19" i="1" l="1"/>
  <c r="L18" i="1" s="1"/>
  <c r="M36" i="1"/>
  <c r="M49" i="1"/>
  <c r="M56" i="1"/>
  <c r="G22" i="1"/>
  <c r="G21" i="1" s="1"/>
  <c r="G20" i="1" s="1"/>
  <c r="K61" i="1"/>
  <c r="G61" i="1" s="1"/>
  <c r="F27" i="1"/>
  <c r="F29" i="1"/>
  <c r="F37" i="1"/>
  <c r="F47" i="1"/>
  <c r="F51" i="1"/>
  <c r="K55" i="1"/>
  <c r="G55" i="1" s="1"/>
  <c r="K58" i="1"/>
  <c r="G58" i="1" s="1"/>
  <c r="F69" i="1"/>
  <c r="F48" i="1"/>
  <c r="F25" i="1"/>
  <c r="F26" i="1"/>
  <c r="F33" i="1"/>
  <c r="F34" i="1"/>
  <c r="F41" i="1"/>
  <c r="K43" i="1"/>
  <c r="G43" i="1" s="1"/>
  <c r="K46" i="1"/>
  <c r="F52" i="1"/>
  <c r="F57" i="1"/>
  <c r="K59" i="1"/>
  <c r="G59" i="1" s="1"/>
  <c r="K60" i="1"/>
  <c r="G60" i="1" s="1"/>
  <c r="F62" i="1"/>
  <c r="G62" i="1"/>
  <c r="F67" i="1"/>
  <c r="F23" i="1"/>
  <c r="F31" i="1"/>
  <c r="F40" i="1"/>
  <c r="F45" i="1"/>
  <c r="K50" i="1"/>
  <c r="F56" i="1"/>
  <c r="F86" i="1"/>
  <c r="F85" i="1" s="1"/>
  <c r="K38" i="1"/>
  <c r="G38" i="1" s="1"/>
  <c r="F39" i="1"/>
  <c r="F44" i="1"/>
  <c r="F49" i="1"/>
  <c r="K51" i="1"/>
  <c r="G51" i="1" s="1"/>
  <c r="K54" i="1"/>
  <c r="G54" i="1" s="1"/>
  <c r="F55" i="1"/>
  <c r="F65" i="1"/>
  <c r="K94" i="1"/>
  <c r="G94" i="1" s="1"/>
  <c r="F95" i="1"/>
  <c r="F68" i="1"/>
  <c r="K91" i="1"/>
  <c r="G91" i="1" s="1"/>
  <c r="F92" i="1"/>
  <c r="M92" i="1"/>
  <c r="G95" i="1"/>
  <c r="F24" i="1"/>
  <c r="H21" i="1"/>
  <c r="H20" i="1" s="1"/>
  <c r="F30" i="1"/>
  <c r="H36" i="1"/>
  <c r="H35" i="1" s="1"/>
  <c r="M19" i="1"/>
  <c r="M18" i="1" s="1"/>
  <c r="K40" i="1"/>
  <c r="G40" i="1" s="1"/>
  <c r="K44" i="1"/>
  <c r="G44" i="1" s="1"/>
  <c r="K48" i="1"/>
  <c r="K52" i="1"/>
  <c r="G52" i="1" s="1"/>
  <c r="F61" i="1"/>
  <c r="F66" i="1"/>
  <c r="F70" i="1"/>
  <c r="H85" i="1"/>
  <c r="F87" i="1"/>
  <c r="K88" i="1"/>
  <c r="G88" i="1" s="1"/>
  <c r="K92" i="1"/>
  <c r="F93" i="1"/>
  <c r="I21" i="1"/>
  <c r="I20" i="1" s="1"/>
  <c r="I19" i="1" s="1"/>
  <c r="I18" i="1" s="1"/>
  <c r="F32" i="1"/>
  <c r="J21" i="1"/>
  <c r="J20" i="1" s="1"/>
  <c r="J19" i="1" s="1"/>
  <c r="J18" i="1" s="1"/>
  <c r="F28" i="1"/>
  <c r="K37" i="1"/>
  <c r="F38" i="1"/>
  <c r="K41" i="1"/>
  <c r="G41" i="1" s="1"/>
  <c r="F42" i="1"/>
  <c r="K45" i="1"/>
  <c r="G45" i="1" s="1"/>
  <c r="F46" i="1"/>
  <c r="F50" i="1"/>
  <c r="K53" i="1"/>
  <c r="G53" i="1" s="1"/>
  <c r="F54" i="1"/>
  <c r="K57" i="1"/>
  <c r="K56" i="1" s="1"/>
  <c r="G56" i="1" s="1"/>
  <c r="F58" i="1"/>
  <c r="F60" i="1"/>
  <c r="K63" i="1"/>
  <c r="G63" i="1" s="1"/>
  <c r="F64" i="1"/>
  <c r="F71" i="1"/>
  <c r="K89" i="1"/>
  <c r="G89" i="1" s="1"/>
  <c r="H90" i="1"/>
  <c r="K90" i="1" s="1"/>
  <c r="K93" i="1"/>
  <c r="G93" i="1" s="1"/>
  <c r="F94" i="1"/>
  <c r="G39" i="1"/>
  <c r="F63" i="1"/>
  <c r="G46" i="1" l="1"/>
  <c r="K35" i="1"/>
  <c r="F90" i="1"/>
  <c r="F89" i="1" s="1"/>
  <c r="F88" i="1" s="1"/>
  <c r="G57" i="1"/>
  <c r="G50" i="1"/>
  <c r="K49" i="1"/>
  <c r="G49" i="1" s="1"/>
  <c r="G48" i="1"/>
  <c r="K47" i="1"/>
  <c r="G47" i="1" s="1"/>
  <c r="G37" i="1"/>
  <c r="K36" i="1"/>
  <c r="G36" i="1" s="1"/>
  <c r="F21" i="1"/>
  <c r="F20" i="1" s="1"/>
  <c r="F36" i="1"/>
  <c r="F35" i="1" s="1"/>
  <c r="G92" i="1"/>
  <c r="G90" i="1" s="1"/>
  <c r="H19" i="1"/>
  <c r="H18" i="1" s="1"/>
  <c r="K19" i="1" l="1"/>
  <c r="K18" i="1" s="1"/>
  <c r="F19" i="1"/>
  <c r="F18" i="1" s="1"/>
  <c r="G35" i="1" l="1"/>
  <c r="G19" i="1" s="1"/>
  <c r="G18" i="1" s="1"/>
</calcChain>
</file>

<file path=xl/sharedStrings.xml><?xml version="1.0" encoding="utf-8"?>
<sst xmlns="http://schemas.openxmlformats.org/spreadsheetml/2006/main" count="234" uniqueCount="190">
  <si>
    <t>MINISTERUL DEZVOLTĂRII REGIONALE, ADMINISTRAȚIEI PUBLICE ȘI FONDURILOR EUROPENE</t>
  </si>
  <si>
    <t>Nr……………………/……………………………..</t>
  </si>
  <si>
    <t xml:space="preserve">                            APROB,</t>
  </si>
  <si>
    <t>ORDONATOR SECUNDAR DE CREDITE</t>
  </si>
  <si>
    <t xml:space="preserve">                                                                             </t>
  </si>
  <si>
    <t>BUGET PE ANUL 2017</t>
  </si>
  <si>
    <t>AGENȚIA NAȚIONALĂ A FUNCȚIONARILOR PUBLICI</t>
  </si>
  <si>
    <t>CAP.51.01 AUTORITATI PUBLICE SI ACTIUNI EXTERNE</t>
  </si>
  <si>
    <t>mii lei</t>
  </si>
  <si>
    <t>Categoria de cheltuiala</t>
  </si>
  <si>
    <t>Cod</t>
  </si>
  <si>
    <t>Total an 2017</t>
  </si>
  <si>
    <t>Din care sume retinute 10%</t>
  </si>
  <si>
    <t>Trim I</t>
  </si>
  <si>
    <t>Trim II</t>
  </si>
  <si>
    <t>Trim III</t>
  </si>
  <si>
    <t>Trim IV</t>
  </si>
  <si>
    <t>A</t>
  </si>
  <si>
    <t>B</t>
  </si>
  <si>
    <t>1</t>
  </si>
  <si>
    <t>2=6+8</t>
  </si>
  <si>
    <t>3</t>
  </si>
  <si>
    <t>4</t>
  </si>
  <si>
    <t>5</t>
  </si>
  <si>
    <t>6</t>
  </si>
  <si>
    <t>7</t>
  </si>
  <si>
    <t>8</t>
  </si>
  <si>
    <t>AUTORITATI PUBLICE SI ACTIUNI EXTERNE</t>
  </si>
  <si>
    <t>51.01.03</t>
  </si>
  <si>
    <t>CHELTUIELI CURENTE</t>
  </si>
  <si>
    <t>51.01.01</t>
  </si>
  <si>
    <t>TITLUL I CHELTUIELI DE PERSONAL</t>
  </si>
  <si>
    <t>Cheltuieli salariale in bani</t>
  </si>
  <si>
    <t>10.01</t>
  </si>
  <si>
    <t>Salarii de baza</t>
  </si>
  <si>
    <t>10.01.01</t>
  </si>
  <si>
    <t>Sporuri pentru conditii munca</t>
  </si>
  <si>
    <t>10.01.05</t>
  </si>
  <si>
    <t xml:space="preserve">Indemnizatii de delegare </t>
  </si>
  <si>
    <t>10.01.13</t>
  </si>
  <si>
    <t>Alte drepturi salariale in bani</t>
  </si>
  <si>
    <t>10.01.30</t>
  </si>
  <si>
    <t>Cheltuieli salariale in natura</t>
  </si>
  <si>
    <t>10.02</t>
  </si>
  <si>
    <t>Norme de hrana</t>
  </si>
  <si>
    <t>10.02.02</t>
  </si>
  <si>
    <t>Alte drepturi salariale in natura</t>
  </si>
  <si>
    <t>10.02.30</t>
  </si>
  <si>
    <t>Contributii</t>
  </si>
  <si>
    <t>10.03</t>
  </si>
  <si>
    <t>Contributia de asigurari sociale de stat</t>
  </si>
  <si>
    <t>10.03.01</t>
  </si>
  <si>
    <t>Contributii de asigurari de somaj</t>
  </si>
  <si>
    <t>10.03.02</t>
  </si>
  <si>
    <t>Contrib.de asigurari sociale de sanatate</t>
  </si>
  <si>
    <t>10.03.03</t>
  </si>
  <si>
    <t>Contrib. 0,4% fond de risc si accidente</t>
  </si>
  <si>
    <t>10.03.04</t>
  </si>
  <si>
    <t>Contrib. 0,85% concedii medicale</t>
  </si>
  <si>
    <t>10.03.06</t>
  </si>
  <si>
    <t xml:space="preserve"> TITLUL II BUNURI SI SERVICII</t>
  </si>
  <si>
    <t>20</t>
  </si>
  <si>
    <t>Bunuri si servicii</t>
  </si>
  <si>
    <t>20.01</t>
  </si>
  <si>
    <t>Furnituri de birou</t>
  </si>
  <si>
    <t>20.01.01</t>
  </si>
  <si>
    <t>Materiale pentru curatenie</t>
  </si>
  <si>
    <t>20.01.02</t>
  </si>
  <si>
    <t>Incalzit, iluminat si forta motrice</t>
  </si>
  <si>
    <t>20.01.03</t>
  </si>
  <si>
    <t>Apa. canal si salubritate</t>
  </si>
  <si>
    <t>20.01.04</t>
  </si>
  <si>
    <t>Carburanti si lubrifianti</t>
  </si>
  <si>
    <t>20.01.05</t>
  </si>
  <si>
    <t>Piese de schimb</t>
  </si>
  <si>
    <t>20.01.06</t>
  </si>
  <si>
    <t>Posta, telecomunicatii, radio, tv., internet</t>
  </si>
  <si>
    <t>20.01.08</t>
  </si>
  <si>
    <t>Materiale si prestari de servicii cu caracter functional</t>
  </si>
  <si>
    <t>20.01.09</t>
  </si>
  <si>
    <t>Alte bunuri si servicii pt. intretinere si functionare</t>
  </si>
  <si>
    <t>20.01.30</t>
  </si>
  <si>
    <t>Reparatii curente</t>
  </si>
  <si>
    <t>20.02</t>
  </si>
  <si>
    <t>Bunuri de natura obiectelor de inventar</t>
  </si>
  <si>
    <t>20.05</t>
  </si>
  <si>
    <t>Alte obiecte de inventar</t>
  </si>
  <si>
    <t>20.05.30</t>
  </si>
  <si>
    <t>Deplasari,detasari,transferari</t>
  </si>
  <si>
    <t>20.06</t>
  </si>
  <si>
    <t>Deplasari interne, detasari, transferari</t>
  </si>
  <si>
    <t>20.06.01</t>
  </si>
  <si>
    <t>Deplasari in strainatate</t>
  </si>
  <si>
    <t>20.06.02</t>
  </si>
  <si>
    <t>Carti, publicatii si materiale documentare</t>
  </si>
  <si>
    <t>20.11</t>
  </si>
  <si>
    <t>Consultanta si expertiza</t>
  </si>
  <si>
    <t>20.12</t>
  </si>
  <si>
    <t>Pregatire profesionala</t>
  </si>
  <si>
    <t>20.13</t>
  </si>
  <si>
    <t>Protectia muncii</t>
  </si>
  <si>
    <t>20.14</t>
  </si>
  <si>
    <t>Alte cheltuieli</t>
  </si>
  <si>
    <t>20.30</t>
  </si>
  <si>
    <t>Reclama si publicitate</t>
  </si>
  <si>
    <t>20.30.01</t>
  </si>
  <si>
    <t>Protocol si reprezentare</t>
  </si>
  <si>
    <t>20.30.02</t>
  </si>
  <si>
    <t>Prime de asigurare non-viata</t>
  </si>
  <si>
    <t>20.30.03</t>
  </si>
  <si>
    <t>Chirii</t>
  </si>
  <si>
    <t>20.30.04</t>
  </si>
  <si>
    <t>Drepturi de autor</t>
  </si>
  <si>
    <t>20.30.06</t>
  </si>
  <si>
    <t>Fondul conducatorului institutiei</t>
  </si>
  <si>
    <t>20.30.07</t>
  </si>
  <si>
    <t>Alte cheltuieli cu bunuri si servicii</t>
  </si>
  <si>
    <t>20.30.30</t>
  </si>
  <si>
    <t>Alte transferuri</t>
  </si>
  <si>
    <t>55</t>
  </si>
  <si>
    <t>Programe PHARE</t>
  </si>
  <si>
    <t>55.01.08</t>
  </si>
  <si>
    <t>Alte transferuri curente interne</t>
  </si>
  <si>
    <t>55.01.18</t>
  </si>
  <si>
    <t>Proiecte cu finantare din fonduri externe nerambursabile (FEN ) postaderare</t>
  </si>
  <si>
    <t>56</t>
  </si>
  <si>
    <t>Programe din Fondul Social European</t>
  </si>
  <si>
    <t>56.02</t>
  </si>
  <si>
    <t>Finantare nationala</t>
  </si>
  <si>
    <t>56.02.01</t>
  </si>
  <si>
    <t>Finantare externa nerambursabila</t>
  </si>
  <si>
    <t>56.02.02</t>
  </si>
  <si>
    <t>Cheltuieli neeligibile</t>
  </si>
  <si>
    <t>56.02.03</t>
  </si>
  <si>
    <t>TITLUL X PROIECTE CU FINANTARE DIN FONDURI EXTERNE NERAMBURSABILE AFERENTE CADRULUI FINANCIAR 2014-2020</t>
  </si>
  <si>
    <t>58</t>
  </si>
  <si>
    <t>Programe din Fondul European de Dezvoltare Regionala (FEDR) (cod 58.01.01 la 58.01.03)</t>
  </si>
  <si>
    <t>58.01</t>
  </si>
  <si>
    <t>58.01.01</t>
  </si>
  <si>
    <t>58.01.02</t>
  </si>
  <si>
    <t>58.01.03</t>
  </si>
  <si>
    <t>Programe din Fondul Social  European (FSE) (cod 58.02.01 la 58.02.03)</t>
  </si>
  <si>
    <t>58.02</t>
  </si>
  <si>
    <t>58.02.01</t>
  </si>
  <si>
    <t>58.02.02</t>
  </si>
  <si>
    <t>58.02.03</t>
  </si>
  <si>
    <t>Alte facilitati si instrumente postaderare (AFIP)</t>
  </si>
  <si>
    <t>58.16</t>
  </si>
  <si>
    <t>Finanțarea nationala</t>
  </si>
  <si>
    <t>58.16.01</t>
  </si>
  <si>
    <t>58.16.02</t>
  </si>
  <si>
    <t>58.16.03</t>
  </si>
  <si>
    <t>59</t>
  </si>
  <si>
    <t>Burse</t>
  </si>
  <si>
    <t>59.01</t>
  </si>
  <si>
    <t>Despagubiri civile</t>
  </si>
  <si>
    <t>59.17</t>
  </si>
  <si>
    <t>CHELTUIELI DE CAPITAL</t>
  </si>
  <si>
    <t>70</t>
  </si>
  <si>
    <t>TITLUL X ACTIVE NEFINANCIARE</t>
  </si>
  <si>
    <t>Active fixe ( inclusiv reparatii capitale)</t>
  </si>
  <si>
    <t>71.01</t>
  </si>
  <si>
    <t>Constructii</t>
  </si>
  <si>
    <t>71.01.01</t>
  </si>
  <si>
    <t>Masini, echipamente si mijloace de transport</t>
  </si>
  <si>
    <t>71.01.02</t>
  </si>
  <si>
    <t xml:space="preserve">                                       </t>
  </si>
  <si>
    <t>Mobilier, aparatura birotica si alte active corporale</t>
  </si>
  <si>
    <t>71.01.03</t>
  </si>
  <si>
    <t>Alte active fixe</t>
  </si>
  <si>
    <t>71.01.30</t>
  </si>
  <si>
    <t>Reparatii capitale aferente activelor fixe</t>
  </si>
  <si>
    <t>71.03</t>
  </si>
  <si>
    <t>CAP.80.08 ACTIUNI GENERALE ECONOMICE, COMERCIALE SI DE MUNCA</t>
  </si>
  <si>
    <t>Program 2017</t>
  </si>
  <si>
    <t>ACTIUNI GENERALE ECONOMICE, COMERCIALE SI DE MUNCA</t>
  </si>
  <si>
    <t>80.08</t>
  </si>
  <si>
    <t>01</t>
  </si>
  <si>
    <t>TITLUL VIII Proiecte cu finantare din fonduri externe nerambursabile postaderare</t>
  </si>
  <si>
    <t>Alte facilitati si instrumente postaderare</t>
  </si>
  <si>
    <t>56.16</t>
  </si>
  <si>
    <t>Finantare externa nermabursabila</t>
  </si>
  <si>
    <t>56.16.02</t>
  </si>
  <si>
    <t>Programul Norvegian pentru Crestere Economica si Dezvoltare Durabila</t>
  </si>
  <si>
    <t>56.18</t>
  </si>
  <si>
    <t>56.18.02</t>
  </si>
  <si>
    <t xml:space="preserve">Director, </t>
  </si>
  <si>
    <t>Dragos Dragulanescu</t>
  </si>
  <si>
    <t>Intocmit,</t>
  </si>
  <si>
    <t>Daniela Serban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</si>
</sst>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00"/>
  </numFmts>
  <fonts count="21" x14ac:knownFonts="1">
    <font>
      <sz val="10"/>
      <name val="Arial"/>
      <charset val="238"/>
    </font>
    <font>
      <sz val="10"/>
      <name val="Arial"/>
      <charset val="238"/>
    </font>
    <font>
      <b/>
      <sz val="10"/>
      <name val="Arial"/>
      <family val="2"/>
      <charset val="238"/>
    </font>
    <font>
      <b/>
      <sz val="9"/>
      <name val="Arial"/>
      <family val="2"/>
    </font>
    <font>
      <sz val="12"/>
      <name val="Tahoma"/>
      <family val="2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2"/>
      <name val="Arial"/>
      <family val="2"/>
      <charset val="238"/>
    </font>
    <font>
      <sz val="8"/>
      <name val="Arial"/>
      <family val="2"/>
      <charset val="238"/>
    </font>
    <font>
      <sz val="8"/>
      <name val="Tahoma"/>
      <family val="2"/>
    </font>
    <font>
      <b/>
      <sz val="9"/>
      <name val="Times New Roman"/>
      <family val="1"/>
      <charset val="238"/>
    </font>
    <font>
      <sz val="11"/>
      <name val="Times New Roman"/>
      <family val="1"/>
      <charset val="238"/>
    </font>
    <font>
      <b/>
      <sz val="8"/>
      <name val="Tahoma"/>
      <family val="2"/>
    </font>
    <font>
      <sz val="10"/>
      <name val="Tahoma"/>
      <family val="2"/>
    </font>
    <font>
      <b/>
      <sz val="7"/>
      <name val="Times New Roman"/>
      <family val="1"/>
      <charset val="238"/>
    </font>
    <font>
      <sz val="7"/>
      <name val="Times New Roman"/>
      <family val="1"/>
      <charset val="238"/>
    </font>
    <font>
      <b/>
      <sz val="8"/>
      <name val="Times New Roman"/>
      <family val="1"/>
      <charset val="238"/>
    </font>
    <font>
      <sz val="9"/>
      <name val="Times New Roman"/>
      <family val="1"/>
      <charset val="238"/>
    </font>
    <font>
      <b/>
      <i/>
      <sz val="9"/>
      <name val="Times New Roman"/>
      <family val="1"/>
      <charset val="238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168">
    <xf numFmtId="0" fontId="0" fillId="0" borderId="0" xfId="0"/>
    <xf numFmtId="0" fontId="2" fillId="0" borderId="0" xfId="0" applyFont="1" applyAlignment="1"/>
    <xf numFmtId="0" fontId="0" fillId="0" borderId="0" xfId="0" applyAlignment="1"/>
    <xf numFmtId="164" fontId="0" fillId="0" borderId="0" xfId="0" applyNumberFormat="1" applyAlignment="1"/>
    <xf numFmtId="1" fontId="0" fillId="0" borderId="0" xfId="0" applyNumberFormat="1" applyAlignment="1"/>
    <xf numFmtId="4" fontId="0" fillId="0" borderId="0" xfId="0" applyNumberFormat="1"/>
    <xf numFmtId="165" fontId="0" fillId="0" borderId="0" xfId="0" applyNumberFormat="1"/>
    <xf numFmtId="164" fontId="2" fillId="0" borderId="0" xfId="0" applyNumberFormat="1" applyFont="1" applyAlignment="1"/>
    <xf numFmtId="0" fontId="2" fillId="0" borderId="0" xfId="0" applyFont="1"/>
    <xf numFmtId="1" fontId="0" fillId="0" borderId="0" xfId="0" applyNumberFormat="1"/>
    <xf numFmtId="0" fontId="3" fillId="0" borderId="0" xfId="0" applyFont="1" applyAlignment="1">
      <alignment horizontal="left"/>
    </xf>
    <xf numFmtId="164" fontId="3" fillId="0" borderId="0" xfId="0" applyNumberFormat="1" applyFont="1" applyAlignment="1">
      <alignment horizontal="left"/>
    </xf>
    <xf numFmtId="0" fontId="4" fillId="0" borderId="0" xfId="0" applyFont="1" applyAlignment="1"/>
    <xf numFmtId="0" fontId="5" fillId="0" borderId="0" xfId="0" applyFont="1" applyBorder="1" applyAlignment="1">
      <alignment horizontal="center"/>
    </xf>
    <xf numFmtId="0" fontId="5" fillId="0" borderId="0" xfId="0" applyFont="1" applyAlignment="1">
      <alignment horizontal="left"/>
    </xf>
    <xf numFmtId="164" fontId="5" fillId="0" borderId="0" xfId="0" applyNumberFormat="1" applyFont="1" applyAlignment="1">
      <alignment horizontal="center"/>
    </xf>
    <xf numFmtId="164" fontId="5" fillId="0" borderId="0" xfId="0" applyNumberFormat="1" applyFont="1" applyAlignment="1"/>
    <xf numFmtId="164" fontId="6" fillId="0" borderId="0" xfId="0" applyNumberFormat="1" applyFont="1" applyAlignment="1">
      <alignment horizontal="center"/>
    </xf>
    <xf numFmtId="1" fontId="6" fillId="0" borderId="0" xfId="0" applyNumberFormat="1" applyFont="1" applyAlignment="1">
      <alignment horizontal="right"/>
    </xf>
    <xf numFmtId="0" fontId="6" fillId="0" borderId="0" xfId="0" applyFont="1" applyAlignment="1">
      <alignment horizontal="right"/>
    </xf>
    <xf numFmtId="4" fontId="7" fillId="0" borderId="0" xfId="0" applyNumberFormat="1" applyFont="1"/>
    <xf numFmtId="165" fontId="8" fillId="0" borderId="0" xfId="0" applyNumberFormat="1" applyFont="1"/>
    <xf numFmtId="0" fontId="8" fillId="0" borderId="0" xfId="0" applyFont="1"/>
    <xf numFmtId="0" fontId="9" fillId="0" borderId="0" xfId="0" applyFont="1" applyBorder="1"/>
    <xf numFmtId="0" fontId="10" fillId="0" borderId="0" xfId="0" applyFont="1" applyBorder="1" applyAlignment="1"/>
    <xf numFmtId="3" fontId="5" fillId="0" borderId="0" xfId="0" applyNumberFormat="1" applyFont="1" applyBorder="1" applyAlignment="1"/>
    <xf numFmtId="164" fontId="10" fillId="0" borderId="0" xfId="0" applyNumberFormat="1" applyFont="1" applyBorder="1" applyAlignment="1">
      <alignment horizontal="center"/>
    </xf>
    <xf numFmtId="164" fontId="6" fillId="0" borderId="0" xfId="0" applyNumberFormat="1" applyFont="1" applyBorder="1" applyAlignment="1"/>
    <xf numFmtId="3" fontId="11" fillId="0" borderId="0" xfId="0" applyNumberFormat="1" applyFont="1" applyBorder="1" applyAlignment="1">
      <alignment horizontal="right"/>
    </xf>
    <xf numFmtId="4" fontId="9" fillId="0" borderId="0" xfId="0" applyNumberFormat="1" applyFont="1" applyBorder="1"/>
    <xf numFmtId="165" fontId="12" fillId="0" borderId="0" xfId="0" applyNumberFormat="1" applyFont="1" applyBorder="1" applyAlignment="1">
      <alignment vertical="justify"/>
    </xf>
    <xf numFmtId="0" fontId="8" fillId="0" borderId="0" xfId="0" applyFont="1" applyBorder="1" applyAlignment="1">
      <alignment horizontal="right"/>
    </xf>
    <xf numFmtId="0" fontId="0" fillId="0" borderId="0" xfId="0" applyBorder="1"/>
    <xf numFmtId="165" fontId="12" fillId="0" borderId="0" xfId="0" applyNumberFormat="1" applyFont="1" applyBorder="1" applyAlignment="1">
      <alignment horizontal="right" vertical="justify"/>
    </xf>
    <xf numFmtId="4" fontId="8" fillId="0" borderId="0" xfId="0" applyNumberFormat="1" applyFont="1" applyBorder="1"/>
    <xf numFmtId="4" fontId="0" fillId="0" borderId="0" xfId="0" applyNumberFormat="1" applyBorder="1"/>
    <xf numFmtId="4" fontId="10" fillId="0" borderId="0" xfId="0" applyNumberFormat="1" applyFont="1" applyBorder="1"/>
    <xf numFmtId="165" fontId="10" fillId="0" borderId="0" xfId="0" applyNumberFormat="1" applyFont="1" applyBorder="1"/>
    <xf numFmtId="4" fontId="13" fillId="0" borderId="0" xfId="0" applyNumberFormat="1" applyFont="1" applyBorder="1"/>
    <xf numFmtId="3" fontId="13" fillId="0" borderId="0" xfId="0" applyNumberFormat="1" applyFont="1" applyBorder="1"/>
    <xf numFmtId="3" fontId="1" fillId="0" borderId="0" xfId="0" applyNumberFormat="1" applyFont="1" applyBorder="1"/>
    <xf numFmtId="0" fontId="14" fillId="0" borderId="7" xfId="0" applyFont="1" applyBorder="1" applyAlignment="1">
      <alignment horizontal="center"/>
    </xf>
    <xf numFmtId="49" fontId="15" fillId="0" borderId="8" xfId="0" applyNumberFormat="1" applyFont="1" applyBorder="1" applyAlignment="1">
      <alignment horizontal="center"/>
    </xf>
    <xf numFmtId="49" fontId="14" fillId="0" borderId="8" xfId="0" applyNumberFormat="1" applyFont="1" applyBorder="1" applyAlignment="1">
      <alignment horizontal="center"/>
    </xf>
    <xf numFmtId="49" fontId="14" fillId="0" borderId="9" xfId="0" applyNumberFormat="1" applyFont="1" applyBorder="1" applyAlignment="1">
      <alignment horizontal="center"/>
    </xf>
    <xf numFmtId="4" fontId="16" fillId="0" borderId="0" xfId="0" applyNumberFormat="1" applyFont="1" applyBorder="1"/>
    <xf numFmtId="165" fontId="16" fillId="0" borderId="0" xfId="0" applyNumberFormat="1" applyFont="1" applyBorder="1"/>
    <xf numFmtId="3" fontId="9" fillId="0" borderId="0" xfId="0" applyNumberFormat="1" applyFont="1" applyBorder="1"/>
    <xf numFmtId="3" fontId="8" fillId="0" borderId="0" xfId="0" applyNumberFormat="1" applyFont="1" applyBorder="1"/>
    <xf numFmtId="0" fontId="10" fillId="0" borderId="1" xfId="0" applyFont="1" applyBorder="1" applyAlignment="1"/>
    <xf numFmtId="49" fontId="10" fillId="0" borderId="2" xfId="0" applyNumberFormat="1" applyFont="1" applyBorder="1" applyAlignment="1"/>
    <xf numFmtId="164" fontId="10" fillId="0" borderId="2" xfId="0" applyNumberFormat="1" applyFont="1" applyBorder="1" applyAlignment="1"/>
    <xf numFmtId="164" fontId="10" fillId="0" borderId="3" xfId="0" applyNumberFormat="1" applyFont="1" applyBorder="1" applyAlignment="1"/>
    <xf numFmtId="0" fontId="10" fillId="0" borderId="10" xfId="0" applyFont="1" applyBorder="1" applyAlignment="1"/>
    <xf numFmtId="49" fontId="10" fillId="0" borderId="11" xfId="0" applyNumberFormat="1" applyFont="1" applyBorder="1" applyAlignment="1"/>
    <xf numFmtId="164" fontId="10" fillId="0" borderId="11" xfId="0" applyNumberFormat="1" applyFont="1" applyBorder="1" applyAlignment="1"/>
    <xf numFmtId="164" fontId="10" fillId="0" borderId="12" xfId="0" applyNumberFormat="1" applyFont="1" applyBorder="1" applyAlignment="1"/>
    <xf numFmtId="4" fontId="17" fillId="0" borderId="0" xfId="0" applyNumberFormat="1" applyFont="1" applyBorder="1" applyAlignment="1">
      <alignment horizontal="right" wrapText="1"/>
    </xf>
    <xf numFmtId="3" fontId="2" fillId="0" borderId="0" xfId="0" applyNumberFormat="1" applyFont="1" applyBorder="1"/>
    <xf numFmtId="0" fontId="18" fillId="0" borderId="10" xfId="0" applyFont="1" applyBorder="1" applyAlignment="1"/>
    <xf numFmtId="3" fontId="19" fillId="0" borderId="0" xfId="0" applyNumberFormat="1" applyFont="1" applyBorder="1"/>
    <xf numFmtId="0" fontId="17" fillId="0" borderId="10" xfId="0" applyFont="1" applyBorder="1" applyAlignment="1"/>
    <xf numFmtId="49" fontId="17" fillId="0" borderId="11" xfId="0" applyNumberFormat="1" applyFont="1" applyBorder="1" applyAlignment="1"/>
    <xf numFmtId="164" fontId="17" fillId="0" borderId="11" xfId="0" applyNumberFormat="1" applyFont="1" applyBorder="1" applyAlignment="1"/>
    <xf numFmtId="164" fontId="17" fillId="0" borderId="12" xfId="0" applyNumberFormat="1" applyFont="1" applyBorder="1" applyAlignment="1"/>
    <xf numFmtId="165" fontId="17" fillId="0" borderId="0" xfId="0" applyNumberFormat="1" applyFont="1" applyBorder="1"/>
    <xf numFmtId="3" fontId="20" fillId="0" borderId="0" xfId="0" applyNumberFormat="1" applyFont="1" applyBorder="1"/>
    <xf numFmtId="164" fontId="17" fillId="0" borderId="11" xfId="0" applyNumberFormat="1" applyFont="1" applyBorder="1" applyAlignment="1">
      <alignment horizontal="right" wrapText="1"/>
    </xf>
    <xf numFmtId="164" fontId="17" fillId="0" borderId="12" xfId="0" applyNumberFormat="1" applyFont="1" applyBorder="1" applyAlignment="1">
      <alignment horizontal="right" wrapText="1"/>
    </xf>
    <xf numFmtId="0" fontId="12" fillId="0" borderId="0" xfId="0" applyFont="1" applyBorder="1"/>
    <xf numFmtId="164" fontId="10" fillId="0" borderId="12" xfId="0" applyNumberFormat="1" applyFont="1" applyBorder="1" applyAlignment="1">
      <alignment horizontal="right" wrapText="1"/>
    </xf>
    <xf numFmtId="4" fontId="10" fillId="0" borderId="0" xfId="0" applyNumberFormat="1" applyFont="1" applyBorder="1" applyAlignment="1">
      <alignment horizontal="right" wrapText="1"/>
    </xf>
    <xf numFmtId="164" fontId="10" fillId="0" borderId="11" xfId="0" applyNumberFormat="1" applyFont="1" applyBorder="1" applyAlignment="1">
      <alignment horizontal="right" wrapText="1"/>
    </xf>
    <xf numFmtId="0" fontId="1" fillId="0" borderId="0" xfId="0" applyFont="1"/>
    <xf numFmtId="3" fontId="17" fillId="0" borderId="10" xfId="0" applyNumberFormat="1" applyFont="1" applyBorder="1" applyAlignment="1">
      <alignment wrapText="1"/>
    </xf>
    <xf numFmtId="0" fontId="17" fillId="0" borderId="10" xfId="0" applyFont="1" applyBorder="1" applyAlignment="1">
      <alignment wrapText="1"/>
    </xf>
    <xf numFmtId="49" fontId="17" fillId="0" borderId="10" xfId="0" applyNumberFormat="1" applyFont="1" applyBorder="1" applyAlignment="1">
      <alignment wrapText="1"/>
    </xf>
    <xf numFmtId="49" fontId="10" fillId="0" borderId="10" xfId="0" applyNumberFormat="1" applyFont="1" applyBorder="1" applyAlignment="1">
      <alignment horizontal="left"/>
    </xf>
    <xf numFmtId="49" fontId="10" fillId="0" borderId="11" xfId="0" applyNumberFormat="1" applyFont="1" applyBorder="1" applyAlignment="1">
      <alignment horizontal="left"/>
    </xf>
    <xf numFmtId="49" fontId="17" fillId="0" borderId="10" xfId="0" applyNumberFormat="1" applyFont="1" applyBorder="1" applyAlignment="1">
      <alignment horizontal="left"/>
    </xf>
    <xf numFmtId="49" fontId="17" fillId="0" borderId="11" xfId="0" applyNumberFormat="1" applyFont="1" applyBorder="1" applyAlignment="1">
      <alignment horizontal="left"/>
    </xf>
    <xf numFmtId="49" fontId="17" fillId="0" borderId="10" xfId="0" applyNumberFormat="1" applyFont="1" applyBorder="1" applyAlignment="1"/>
    <xf numFmtId="49" fontId="10" fillId="0" borderId="10" xfId="0" applyNumberFormat="1" applyFont="1" applyBorder="1" applyAlignment="1"/>
    <xf numFmtId="0" fontId="2" fillId="0" borderId="0" xfId="0" applyFont="1" applyBorder="1"/>
    <xf numFmtId="49" fontId="10" fillId="0" borderId="10" xfId="0" applyNumberFormat="1" applyFont="1" applyBorder="1" applyAlignment="1">
      <alignment wrapText="1"/>
    </xf>
    <xf numFmtId="4" fontId="10" fillId="0" borderId="10" xfId="0" applyNumberFormat="1" applyFont="1" applyBorder="1" applyAlignment="1">
      <alignment wrapText="1"/>
    </xf>
    <xf numFmtId="4" fontId="10" fillId="0" borderId="11" xfId="0" applyNumberFormat="1" applyFont="1" applyBorder="1" applyAlignment="1"/>
    <xf numFmtId="4" fontId="10" fillId="0" borderId="12" xfId="0" applyNumberFormat="1" applyFont="1" applyBorder="1" applyAlignment="1"/>
    <xf numFmtId="4" fontId="17" fillId="0" borderId="10" xfId="0" applyNumberFormat="1" applyFont="1" applyBorder="1" applyAlignment="1">
      <alignment wrapText="1"/>
    </xf>
    <xf numFmtId="4" fontId="17" fillId="0" borderId="11" xfId="0" applyNumberFormat="1" applyFont="1" applyBorder="1" applyAlignment="1"/>
    <xf numFmtId="4" fontId="17" fillId="0" borderId="0" xfId="0" applyNumberFormat="1" applyFont="1" applyBorder="1"/>
    <xf numFmtId="0" fontId="12" fillId="0" borderId="0" xfId="0" applyFont="1" applyBorder="1" applyAlignment="1"/>
    <xf numFmtId="49" fontId="17" fillId="0" borderId="13" xfId="0" applyNumberFormat="1" applyFont="1" applyBorder="1" applyAlignment="1"/>
    <xf numFmtId="49" fontId="17" fillId="0" borderId="14" xfId="0" applyNumberFormat="1" applyFont="1" applyBorder="1" applyAlignment="1"/>
    <xf numFmtId="164" fontId="17" fillId="0" borderId="14" xfId="0" applyNumberFormat="1" applyFont="1" applyBorder="1" applyAlignment="1"/>
    <xf numFmtId="164" fontId="17" fillId="0" borderId="15" xfId="0" applyNumberFormat="1" applyFont="1" applyBorder="1" applyAlignment="1">
      <alignment horizontal="right" wrapText="1"/>
    </xf>
    <xf numFmtId="49" fontId="17" fillId="0" borderId="0" xfId="0" applyNumberFormat="1" applyFont="1" applyBorder="1" applyAlignment="1"/>
    <xf numFmtId="164" fontId="17" fillId="0" borderId="0" xfId="0" applyNumberFormat="1" applyFont="1" applyBorder="1" applyAlignment="1"/>
    <xf numFmtId="164" fontId="17" fillId="0" borderId="0" xfId="0" applyNumberFormat="1" applyFont="1" applyBorder="1" applyAlignment="1">
      <alignment horizontal="right" wrapText="1"/>
    </xf>
    <xf numFmtId="165" fontId="17" fillId="0" borderId="0" xfId="0" applyNumberFormat="1" applyFont="1" applyBorder="1" applyAlignment="1">
      <alignment horizontal="right" wrapText="1"/>
    </xf>
    <xf numFmtId="49" fontId="10" fillId="0" borderId="0" xfId="0" applyNumberFormat="1" applyFont="1" applyBorder="1" applyAlignment="1"/>
    <xf numFmtId="164" fontId="17" fillId="0" borderId="0" xfId="0" applyNumberFormat="1" applyFont="1" applyBorder="1" applyAlignment="1">
      <alignment horizontal="left"/>
    </xf>
    <xf numFmtId="1" fontId="17" fillId="0" borderId="0" xfId="0" applyNumberFormat="1" applyFont="1" applyBorder="1" applyAlignment="1">
      <alignment horizontal="left"/>
    </xf>
    <xf numFmtId="0" fontId="17" fillId="0" borderId="0" xfId="0" applyFont="1" applyBorder="1" applyAlignment="1">
      <alignment horizontal="left"/>
    </xf>
    <xf numFmtId="0" fontId="8" fillId="0" borderId="0" xfId="0" applyFont="1" applyBorder="1"/>
    <xf numFmtId="49" fontId="10" fillId="0" borderId="0" xfId="0" applyNumberFormat="1" applyFont="1" applyFill="1" applyBorder="1" applyAlignment="1"/>
    <xf numFmtId="0" fontId="17" fillId="0" borderId="0" xfId="0" applyFont="1" applyBorder="1" applyAlignment="1"/>
    <xf numFmtId="3" fontId="10" fillId="0" borderId="0" xfId="0" applyNumberFormat="1" applyFont="1" applyBorder="1" applyAlignment="1">
      <alignment horizontal="center"/>
    </xf>
    <xf numFmtId="0" fontId="14" fillId="0" borderId="16" xfId="0" applyFont="1" applyBorder="1" applyAlignment="1">
      <alignment horizontal="center"/>
    </xf>
    <xf numFmtId="49" fontId="15" fillId="0" borderId="17" xfId="0" applyNumberFormat="1" applyFont="1" applyBorder="1" applyAlignment="1">
      <alignment horizontal="center"/>
    </xf>
    <xf numFmtId="49" fontId="14" fillId="0" borderId="17" xfId="0" applyNumberFormat="1" applyFont="1" applyBorder="1" applyAlignment="1">
      <alignment horizontal="center"/>
    </xf>
    <xf numFmtId="49" fontId="14" fillId="0" borderId="18" xfId="0" applyNumberFormat="1" applyFont="1" applyBorder="1" applyAlignment="1">
      <alignment horizontal="center"/>
    </xf>
    <xf numFmtId="3" fontId="10" fillId="0" borderId="0" xfId="0" applyNumberFormat="1" applyFont="1" applyBorder="1" applyAlignment="1">
      <alignment horizontal="center" wrapText="1"/>
    </xf>
    <xf numFmtId="0" fontId="10" fillId="0" borderId="1" xfId="0" applyFont="1" applyBorder="1" applyAlignment="1">
      <alignment wrapText="1"/>
    </xf>
    <xf numFmtId="4" fontId="10" fillId="0" borderId="2" xfId="0" applyNumberFormat="1" applyFont="1" applyBorder="1" applyAlignment="1"/>
    <xf numFmtId="4" fontId="10" fillId="0" borderId="3" xfId="0" applyNumberFormat="1" applyFont="1" applyBorder="1" applyAlignment="1"/>
    <xf numFmtId="0" fontId="10" fillId="0" borderId="10" xfId="0" applyFont="1" applyBorder="1" applyAlignment="1">
      <alignment wrapText="1"/>
    </xf>
    <xf numFmtId="165" fontId="8" fillId="0" borderId="0" xfId="0" applyNumberFormat="1" applyFont="1" applyBorder="1"/>
    <xf numFmtId="4" fontId="17" fillId="0" borderId="12" xfId="0" applyNumberFormat="1" applyFont="1" applyBorder="1" applyAlignment="1"/>
    <xf numFmtId="4" fontId="17" fillId="0" borderId="11" xfId="0" applyNumberFormat="1" applyFont="1" applyBorder="1" applyAlignment="1">
      <alignment horizontal="right" wrapText="1"/>
    </xf>
    <xf numFmtId="4" fontId="17" fillId="0" borderId="12" xfId="0" applyNumberFormat="1" applyFont="1" applyBorder="1" applyAlignment="1">
      <alignment horizontal="right" wrapText="1"/>
    </xf>
    <xf numFmtId="49" fontId="17" fillId="0" borderId="13" xfId="0" applyNumberFormat="1" applyFont="1" applyBorder="1" applyAlignment="1">
      <alignment wrapText="1"/>
    </xf>
    <xf numFmtId="164" fontId="17" fillId="0" borderId="14" xfId="0" applyNumberFormat="1" applyFont="1" applyBorder="1" applyAlignment="1">
      <alignment horizontal="right" wrapText="1"/>
    </xf>
    <xf numFmtId="4" fontId="17" fillId="0" borderId="14" xfId="0" applyNumberFormat="1" applyFont="1" applyBorder="1" applyAlignment="1">
      <alignment horizontal="right" wrapText="1"/>
    </xf>
    <xf numFmtId="4" fontId="17" fillId="0" borderId="15" xfId="0" applyNumberFormat="1" applyFont="1" applyBorder="1" applyAlignment="1">
      <alignment horizontal="right" wrapText="1"/>
    </xf>
    <xf numFmtId="164" fontId="10" fillId="0" borderId="0" xfId="0" applyNumberFormat="1" applyFont="1" applyBorder="1" applyAlignment="1"/>
    <xf numFmtId="4" fontId="10" fillId="0" borderId="0" xfId="0" applyNumberFormat="1" applyFont="1" applyBorder="1" applyAlignment="1"/>
    <xf numFmtId="164" fontId="10" fillId="0" borderId="0" xfId="0" applyNumberFormat="1" applyFont="1" applyBorder="1" applyAlignment="1">
      <alignment horizontal="right" wrapText="1"/>
    </xf>
    <xf numFmtId="49" fontId="10" fillId="0" borderId="0" xfId="0" applyNumberFormat="1" applyFont="1" applyBorder="1" applyAlignment="1">
      <alignment horizontal="center"/>
    </xf>
    <xf numFmtId="49" fontId="17" fillId="0" borderId="0" xfId="0" applyNumberFormat="1" applyFont="1" applyBorder="1"/>
    <xf numFmtId="0" fontId="17" fillId="0" borderId="0" xfId="0" applyFont="1" applyBorder="1"/>
    <xf numFmtId="164" fontId="17" fillId="0" borderId="0" xfId="0" applyNumberFormat="1" applyFont="1" applyAlignment="1"/>
    <xf numFmtId="1" fontId="17" fillId="0" borderId="0" xfId="0" applyNumberFormat="1" applyFont="1" applyAlignment="1"/>
    <xf numFmtId="0" fontId="17" fillId="0" borderId="0" xfId="0" applyFont="1" applyAlignment="1">
      <alignment horizontal="left"/>
    </xf>
    <xf numFmtId="0" fontId="17" fillId="0" borderId="0" xfId="0" applyFont="1" applyAlignment="1"/>
    <xf numFmtId="3" fontId="17" fillId="0" borderId="0" xfId="0" applyNumberFormat="1" applyFont="1" applyBorder="1" applyAlignment="1">
      <alignment wrapText="1"/>
    </xf>
    <xf numFmtId="0" fontId="17" fillId="0" borderId="0" xfId="0" applyFont="1" applyBorder="1" applyAlignment="1">
      <alignment wrapText="1"/>
    </xf>
    <xf numFmtId="164" fontId="17" fillId="0" borderId="0" xfId="0" applyNumberFormat="1" applyFont="1" applyBorder="1"/>
    <xf numFmtId="164" fontId="0" fillId="0" borderId="0" xfId="0" applyNumberFormat="1" applyBorder="1"/>
    <xf numFmtId="1" fontId="0" fillId="0" borderId="0" xfId="0" applyNumberFormat="1" applyBorder="1"/>
    <xf numFmtId="164" fontId="0" fillId="0" borderId="0" xfId="0" applyNumberFormat="1"/>
    <xf numFmtId="0" fontId="10" fillId="0" borderId="1" xfId="0" applyFont="1" applyBorder="1" applyAlignment="1">
      <alignment horizontal="center" wrapText="1"/>
    </xf>
    <xf numFmtId="0" fontId="10" fillId="0" borderId="4" xfId="0" applyFont="1" applyBorder="1" applyAlignment="1">
      <alignment horizontal="center" wrapText="1"/>
    </xf>
    <xf numFmtId="3" fontId="10" fillId="0" borderId="2" xfId="0" applyNumberFormat="1" applyFont="1" applyBorder="1" applyAlignment="1">
      <alignment horizontal="center"/>
    </xf>
    <xf numFmtId="3" fontId="10" fillId="0" borderId="5" xfId="0" applyNumberFormat="1" applyFont="1" applyBorder="1" applyAlignment="1">
      <alignment horizontal="center"/>
    </xf>
    <xf numFmtId="164" fontId="10" fillId="0" borderId="2" xfId="0" applyNumberFormat="1" applyFont="1" applyBorder="1" applyAlignment="1">
      <alignment horizontal="center"/>
    </xf>
    <xf numFmtId="164" fontId="10" fillId="0" borderId="5" xfId="0" applyNumberFormat="1" applyFont="1" applyBorder="1" applyAlignment="1">
      <alignment horizontal="center"/>
    </xf>
    <xf numFmtId="164" fontId="10" fillId="0" borderId="2" xfId="0" applyNumberFormat="1" applyFont="1" applyBorder="1" applyAlignment="1">
      <alignment horizontal="center" wrapText="1"/>
    </xf>
    <xf numFmtId="0" fontId="0" fillId="0" borderId="5" xfId="0" applyBorder="1" applyAlignment="1">
      <alignment horizontal="center"/>
    </xf>
    <xf numFmtId="164" fontId="2" fillId="0" borderId="0" xfId="0" applyNumberFormat="1" applyFont="1" applyAlignment="1"/>
    <xf numFmtId="16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0" fillId="0" borderId="13" xfId="0" applyFont="1" applyBorder="1" applyAlignment="1">
      <alignment horizontal="center" wrapText="1"/>
    </xf>
    <xf numFmtId="3" fontId="10" fillId="0" borderId="14" xfId="0" applyNumberFormat="1" applyFont="1" applyBorder="1" applyAlignment="1">
      <alignment horizontal="center"/>
    </xf>
    <xf numFmtId="3" fontId="10" fillId="0" borderId="2" xfId="0" applyNumberFormat="1" applyFont="1" applyBorder="1" applyAlignment="1">
      <alignment horizontal="center" wrapText="1"/>
    </xf>
    <xf numFmtId="3" fontId="10" fillId="0" borderId="14" xfId="0" applyNumberFormat="1" applyFont="1" applyBorder="1" applyAlignment="1">
      <alignment horizontal="center" wrapText="1"/>
    </xf>
    <xf numFmtId="164" fontId="10" fillId="0" borderId="14" xfId="0" applyNumberFormat="1" applyFont="1" applyBorder="1" applyAlignment="1">
      <alignment horizontal="center"/>
    </xf>
    <xf numFmtId="3" fontId="10" fillId="0" borderId="0" xfId="0" applyNumberFormat="1" applyFont="1" applyBorder="1" applyAlignment="1">
      <alignment horizontal="center" wrapText="1"/>
    </xf>
    <xf numFmtId="4" fontId="10" fillId="0" borderId="2" xfId="0" applyNumberFormat="1" applyFont="1" applyBorder="1" applyAlignment="1">
      <alignment horizontal="center"/>
    </xf>
    <xf numFmtId="4" fontId="10" fillId="0" borderId="5" xfId="0" applyNumberFormat="1" applyFont="1" applyBorder="1" applyAlignment="1">
      <alignment horizontal="center"/>
    </xf>
    <xf numFmtId="4" fontId="10" fillId="0" borderId="2" xfId="0" applyNumberFormat="1" applyFont="1" applyBorder="1" applyAlignment="1">
      <alignment horizontal="center" wrapText="1"/>
    </xf>
    <xf numFmtId="4" fontId="10" fillId="0" borderId="5" xfId="0" applyNumberFormat="1" applyFont="1" applyBorder="1" applyAlignment="1">
      <alignment horizontal="center" wrapText="1"/>
    </xf>
    <xf numFmtId="164" fontId="10" fillId="0" borderId="3" xfId="0" applyNumberFormat="1" applyFont="1" applyBorder="1" applyAlignment="1">
      <alignment horizontal="center" wrapText="1"/>
    </xf>
    <xf numFmtId="0" fontId="0" fillId="0" borderId="6" xfId="0" applyBorder="1" applyAlignment="1">
      <alignment horizontal="center"/>
    </xf>
    <xf numFmtId="4" fontId="10" fillId="0" borderId="14" xfId="0" applyNumberFormat="1" applyFont="1" applyBorder="1" applyAlignment="1">
      <alignment horizontal="center"/>
    </xf>
    <xf numFmtId="3" fontId="10" fillId="0" borderId="3" xfId="0" applyNumberFormat="1" applyFont="1" applyBorder="1" applyAlignment="1">
      <alignment horizontal="center" wrapText="1"/>
    </xf>
    <xf numFmtId="3" fontId="10" fillId="0" borderId="15" xfId="0" applyNumberFormat="1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140"/>
  <sheetViews>
    <sheetView tabSelected="1" topLeftCell="A109" zoomScaleNormal="100" workbookViewId="0">
      <selection activeCell="I106" sqref="I106"/>
    </sheetView>
  </sheetViews>
  <sheetFormatPr defaultRowHeight="12.75" x14ac:dyDescent="0.2"/>
  <cols>
    <col min="1" max="1" width="9.140625" customWidth="1"/>
    <col min="2" max="2" width="0.85546875" hidden="1" customWidth="1"/>
    <col min="3" max="3" width="0.7109375" hidden="1" customWidth="1"/>
    <col min="4" max="4" width="53.85546875" customWidth="1"/>
    <col min="5" max="5" width="9.140625" customWidth="1"/>
    <col min="6" max="6" width="10.28515625" style="140" customWidth="1"/>
    <col min="7" max="7" width="10.5703125" style="140" customWidth="1"/>
    <col min="8" max="8" width="9.28515625" style="140" customWidth="1"/>
    <col min="9" max="9" width="10.5703125" style="140" customWidth="1"/>
    <col min="10" max="10" width="9.140625" style="140" customWidth="1"/>
    <col min="11" max="11" width="9.5703125" style="140" customWidth="1"/>
    <col min="12" max="12" width="9" style="9" customWidth="1"/>
    <col min="13" max="13" width="10.7109375" customWidth="1"/>
    <col min="14" max="14" width="10.7109375" style="5" customWidth="1"/>
    <col min="15" max="15" width="13.85546875" style="6" customWidth="1"/>
    <col min="16" max="16" width="15.28515625" customWidth="1"/>
    <col min="17" max="17" width="10.5703125" customWidth="1"/>
    <col min="18" max="18" width="7.28515625" customWidth="1"/>
    <col min="19" max="19" width="8" customWidth="1"/>
  </cols>
  <sheetData>
    <row r="1" spans="3:19" x14ac:dyDescent="0.2">
      <c r="D1" s="1" t="s">
        <v>0</v>
      </c>
      <c r="E1" s="2"/>
      <c r="F1" s="2"/>
      <c r="G1" s="3"/>
      <c r="H1" s="3"/>
      <c r="I1" s="3"/>
      <c r="J1" s="3"/>
      <c r="K1" s="3"/>
      <c r="L1" s="4"/>
      <c r="M1" s="2"/>
    </row>
    <row r="2" spans="3:19" x14ac:dyDescent="0.2">
      <c r="D2" s="1"/>
      <c r="E2" s="1"/>
      <c r="F2" s="1"/>
      <c r="G2" s="7"/>
      <c r="H2" s="3"/>
      <c r="I2" s="3"/>
      <c r="J2" s="3"/>
      <c r="K2" s="3"/>
      <c r="L2" s="4"/>
      <c r="M2" s="2"/>
    </row>
    <row r="3" spans="3:19" x14ac:dyDescent="0.2">
      <c r="D3" s="1" t="s">
        <v>1</v>
      </c>
      <c r="E3" s="1"/>
      <c r="F3" s="1"/>
      <c r="G3" s="7"/>
      <c r="H3" s="3"/>
      <c r="I3" s="3"/>
      <c r="J3" s="3"/>
      <c r="K3" s="3"/>
      <c r="L3" s="4"/>
      <c r="M3" s="2"/>
    </row>
    <row r="4" spans="3:19" x14ac:dyDescent="0.2">
      <c r="D4" s="1"/>
      <c r="E4" s="1"/>
      <c r="F4" s="1"/>
      <c r="G4" s="7"/>
      <c r="H4" s="3"/>
      <c r="I4" s="3"/>
      <c r="J4" s="3"/>
      <c r="K4" s="3"/>
      <c r="L4" s="4"/>
      <c r="M4" s="2"/>
    </row>
    <row r="5" spans="3:19" x14ac:dyDescent="0.2">
      <c r="D5" s="1"/>
      <c r="E5" s="149"/>
      <c r="F5" s="149"/>
      <c r="G5" s="7"/>
      <c r="H5" s="3"/>
      <c r="I5" s="3"/>
      <c r="J5" s="3"/>
      <c r="K5" s="3"/>
      <c r="L5" s="4"/>
      <c r="M5" s="2"/>
    </row>
    <row r="6" spans="3:19" x14ac:dyDescent="0.2">
      <c r="D6" s="1"/>
      <c r="E6" s="7"/>
      <c r="F6" s="7"/>
      <c r="G6" s="7"/>
      <c r="H6" s="7"/>
      <c r="I6" s="7" t="s">
        <v>2</v>
      </c>
      <c r="J6" s="7"/>
      <c r="K6" s="7"/>
      <c r="L6" s="7"/>
      <c r="M6" s="7"/>
      <c r="N6" s="8"/>
    </row>
    <row r="7" spans="3:19" x14ac:dyDescent="0.2">
      <c r="D7" s="1"/>
      <c r="E7" s="150"/>
      <c r="F7" s="150"/>
      <c r="G7" s="7"/>
      <c r="H7" s="7"/>
      <c r="I7" s="150" t="s">
        <v>3</v>
      </c>
      <c r="J7" s="150"/>
      <c r="K7" s="150"/>
      <c r="L7" s="150"/>
      <c r="M7" s="7"/>
      <c r="N7" s="8"/>
    </row>
    <row r="8" spans="3:19" x14ac:dyDescent="0.2">
      <c r="D8" s="1" t="s">
        <v>4</v>
      </c>
      <c r="E8" s="1"/>
      <c r="F8" s="7"/>
      <c r="G8" s="7"/>
      <c r="H8" s="7"/>
      <c r="I8" s="7"/>
      <c r="J8" s="7"/>
      <c r="K8" s="7"/>
      <c r="L8" s="7"/>
      <c r="M8" s="7"/>
      <c r="N8" s="8"/>
    </row>
    <row r="9" spans="3:19" x14ac:dyDescent="0.2">
      <c r="D9" s="151" t="s">
        <v>5</v>
      </c>
      <c r="E9" s="151"/>
      <c r="F9" s="151"/>
      <c r="G9" s="151"/>
      <c r="H9" s="151"/>
      <c r="I9" s="151"/>
      <c r="J9" s="151"/>
      <c r="K9" s="151"/>
      <c r="L9" s="151"/>
      <c r="M9" s="151"/>
      <c r="N9" s="8"/>
    </row>
    <row r="10" spans="3:19" x14ac:dyDescent="0.2">
      <c r="D10" s="152" t="s">
        <v>6</v>
      </c>
      <c r="E10" s="152"/>
      <c r="F10" s="152"/>
      <c r="G10" s="152"/>
      <c r="H10" s="152"/>
      <c r="I10" s="152"/>
      <c r="J10" s="152"/>
      <c r="K10" s="152"/>
      <c r="L10" s="152"/>
      <c r="M10" s="152"/>
      <c r="N10" s="9"/>
    </row>
    <row r="11" spans="3:19" x14ac:dyDescent="0.2">
      <c r="D11" s="1"/>
      <c r="E11" s="1"/>
      <c r="F11" s="7"/>
      <c r="G11" s="7"/>
      <c r="H11" s="3"/>
      <c r="I11" s="3"/>
      <c r="J11" s="3"/>
      <c r="K11" s="3"/>
      <c r="L11" s="4"/>
      <c r="M11" s="2"/>
    </row>
    <row r="12" spans="3:19" x14ac:dyDescent="0.2">
      <c r="D12" s="10"/>
      <c r="E12" s="10"/>
      <c r="F12" s="11"/>
      <c r="G12" s="11"/>
      <c r="H12" s="3"/>
      <c r="I12" s="3"/>
      <c r="J12" s="3"/>
      <c r="K12" s="3"/>
      <c r="L12" s="4"/>
      <c r="M12" s="2"/>
    </row>
    <row r="13" spans="3:19" ht="15.75" x14ac:dyDescent="0.25">
      <c r="C13" s="12"/>
      <c r="D13" s="13"/>
      <c r="E13" s="14"/>
      <c r="F13" s="15"/>
      <c r="G13" s="15"/>
      <c r="H13" s="16"/>
      <c r="I13" s="17"/>
      <c r="J13" s="17"/>
      <c r="K13" s="17"/>
      <c r="L13" s="18"/>
      <c r="M13" s="19"/>
      <c r="N13" s="20"/>
      <c r="O13" s="21"/>
      <c r="P13" s="22"/>
    </row>
    <row r="14" spans="3:19" ht="15" customHeight="1" thickBot="1" x14ac:dyDescent="0.3">
      <c r="C14" s="23"/>
      <c r="D14" s="24" t="s">
        <v>7</v>
      </c>
      <c r="E14" s="25"/>
      <c r="F14" s="26"/>
      <c r="G14" s="27"/>
      <c r="H14" s="27"/>
      <c r="I14" s="27"/>
      <c r="J14" s="27"/>
      <c r="K14" s="27"/>
      <c r="L14" s="28"/>
      <c r="M14" s="28" t="s">
        <v>8</v>
      </c>
      <c r="N14" s="29"/>
      <c r="O14" s="30"/>
      <c r="P14" s="31"/>
      <c r="Q14" s="32"/>
      <c r="R14" s="32"/>
      <c r="S14" s="32"/>
    </row>
    <row r="15" spans="3:19" ht="13.5" customHeight="1" x14ac:dyDescent="0.2">
      <c r="C15" s="23"/>
      <c r="D15" s="141" t="s">
        <v>9</v>
      </c>
      <c r="E15" s="143" t="s">
        <v>10</v>
      </c>
      <c r="F15" s="145" t="s">
        <v>11</v>
      </c>
      <c r="G15" s="147" t="s">
        <v>12</v>
      </c>
      <c r="H15" s="145" t="s">
        <v>13</v>
      </c>
      <c r="I15" s="145" t="s">
        <v>14</v>
      </c>
      <c r="J15" s="159" t="s">
        <v>15</v>
      </c>
      <c r="K15" s="147" t="s">
        <v>12</v>
      </c>
      <c r="L15" s="161" t="s">
        <v>16</v>
      </c>
      <c r="M15" s="163" t="s">
        <v>12</v>
      </c>
      <c r="N15" s="29"/>
      <c r="O15" s="33"/>
      <c r="P15" s="34"/>
      <c r="Q15" s="35"/>
      <c r="R15" s="32"/>
      <c r="S15" s="32"/>
    </row>
    <row r="16" spans="3:19" ht="36.75" customHeight="1" thickBot="1" x14ac:dyDescent="0.25">
      <c r="C16" s="23"/>
      <c r="D16" s="142"/>
      <c r="E16" s="144"/>
      <c r="F16" s="146"/>
      <c r="G16" s="148"/>
      <c r="H16" s="146"/>
      <c r="I16" s="146"/>
      <c r="J16" s="160"/>
      <c r="K16" s="148"/>
      <c r="L16" s="162"/>
      <c r="M16" s="164"/>
      <c r="N16" s="36"/>
      <c r="O16" s="37"/>
      <c r="P16" s="36"/>
      <c r="Q16" s="38"/>
      <c r="R16" s="39"/>
      <c r="S16" s="40"/>
    </row>
    <row r="17" spans="3:20" s="22" customFormat="1" ht="12.75" customHeight="1" thickBot="1" x14ac:dyDescent="0.25">
      <c r="C17" s="23"/>
      <c r="D17" s="41" t="s">
        <v>17</v>
      </c>
      <c r="E17" s="42" t="s">
        <v>18</v>
      </c>
      <c r="F17" s="43" t="s">
        <v>19</v>
      </c>
      <c r="G17" s="43" t="s">
        <v>20</v>
      </c>
      <c r="H17" s="43" t="s">
        <v>21</v>
      </c>
      <c r="I17" s="43" t="s">
        <v>22</v>
      </c>
      <c r="J17" s="43" t="s">
        <v>23</v>
      </c>
      <c r="K17" s="43" t="s">
        <v>24</v>
      </c>
      <c r="L17" s="43" t="s">
        <v>25</v>
      </c>
      <c r="M17" s="44" t="s">
        <v>26</v>
      </c>
      <c r="N17" s="45"/>
      <c r="O17" s="46"/>
      <c r="P17" s="45"/>
      <c r="Q17" s="29"/>
      <c r="R17" s="47"/>
      <c r="S17" s="48"/>
    </row>
    <row r="18" spans="3:20" x14ac:dyDescent="0.2">
      <c r="C18" s="23"/>
      <c r="D18" s="49" t="s">
        <v>27</v>
      </c>
      <c r="E18" s="50" t="s">
        <v>28</v>
      </c>
      <c r="F18" s="51">
        <f t="shared" ref="F18:M18" si="0">F19+F88</f>
        <v>33016</v>
      </c>
      <c r="G18" s="51">
        <f t="shared" si="0"/>
        <v>314.14999999999998</v>
      </c>
      <c r="H18" s="51">
        <f t="shared" si="0"/>
        <v>5406</v>
      </c>
      <c r="I18" s="51">
        <f t="shared" si="0"/>
        <v>9920</v>
      </c>
      <c r="J18" s="51">
        <f t="shared" si="0"/>
        <v>8820</v>
      </c>
      <c r="K18" s="51">
        <f t="shared" si="0"/>
        <v>234.15</v>
      </c>
      <c r="L18" s="51">
        <f t="shared" si="0"/>
        <v>8870</v>
      </c>
      <c r="M18" s="52">
        <f t="shared" si="0"/>
        <v>80</v>
      </c>
      <c r="N18" s="36"/>
      <c r="O18" s="37"/>
      <c r="P18" s="36"/>
      <c r="Q18" s="36"/>
      <c r="R18" s="39"/>
      <c r="S18" s="40"/>
    </row>
    <row r="19" spans="3:20" x14ac:dyDescent="0.2">
      <c r="C19" s="23"/>
      <c r="D19" s="53" t="s">
        <v>29</v>
      </c>
      <c r="E19" s="54" t="s">
        <v>30</v>
      </c>
      <c r="F19" s="55">
        <f t="shared" ref="F19:M19" si="1">F20+F35+F67+F72+F85</f>
        <v>32766</v>
      </c>
      <c r="G19" s="55">
        <f t="shared" si="1"/>
        <v>289.14999999999998</v>
      </c>
      <c r="H19" s="55">
        <f t="shared" si="1"/>
        <v>5356</v>
      </c>
      <c r="I19" s="55">
        <f t="shared" si="1"/>
        <v>9870</v>
      </c>
      <c r="J19" s="55">
        <f t="shared" si="1"/>
        <v>8770</v>
      </c>
      <c r="K19" s="55">
        <f t="shared" si="1"/>
        <v>219.15</v>
      </c>
      <c r="L19" s="55">
        <f t="shared" si="1"/>
        <v>8770</v>
      </c>
      <c r="M19" s="56">
        <f t="shared" si="1"/>
        <v>70</v>
      </c>
      <c r="N19" s="36"/>
      <c r="O19" s="37"/>
      <c r="P19" s="36"/>
      <c r="Q19" s="36"/>
      <c r="R19" s="57"/>
      <c r="S19" s="40"/>
    </row>
    <row r="20" spans="3:20" x14ac:dyDescent="0.2">
      <c r="C20" s="23"/>
      <c r="D20" s="53" t="s">
        <v>31</v>
      </c>
      <c r="E20" s="54">
        <v>10</v>
      </c>
      <c r="F20" s="55">
        <f>F21+F26+F29</f>
        <v>9657.5</v>
      </c>
      <c r="G20" s="55">
        <f>G21+G26+G29</f>
        <v>0</v>
      </c>
      <c r="H20" s="55">
        <f>H21+H26+H29</f>
        <v>2657.5</v>
      </c>
      <c r="I20" s="55">
        <f>I21+I26+I29</f>
        <v>3000</v>
      </c>
      <c r="J20" s="55">
        <f>J21+J26+J29</f>
        <v>2000</v>
      </c>
      <c r="K20" s="55">
        <v>0</v>
      </c>
      <c r="L20" s="55">
        <f>L21+L26+L29</f>
        <v>2000</v>
      </c>
      <c r="M20" s="56">
        <v>0</v>
      </c>
      <c r="N20" s="36"/>
      <c r="O20" s="37"/>
      <c r="P20" s="36"/>
      <c r="Q20" s="36"/>
      <c r="R20" s="57"/>
      <c r="S20" s="58"/>
    </row>
    <row r="21" spans="3:20" x14ac:dyDescent="0.2">
      <c r="C21" s="23"/>
      <c r="D21" s="59" t="s">
        <v>32</v>
      </c>
      <c r="E21" s="54" t="s">
        <v>33</v>
      </c>
      <c r="F21" s="55">
        <f>F22+F23+F24+F25</f>
        <v>7026.1</v>
      </c>
      <c r="G21" s="55">
        <f>G22+G23+G24+G25</f>
        <v>0</v>
      </c>
      <c r="H21" s="55">
        <f>H22+H23+H24+H25</f>
        <v>1776.1</v>
      </c>
      <c r="I21" s="55">
        <f>I22+I23+I24+I25</f>
        <v>1975</v>
      </c>
      <c r="J21" s="55">
        <f>J22+J23+J24+J25</f>
        <v>1505</v>
      </c>
      <c r="K21" s="55">
        <v>0</v>
      </c>
      <c r="L21" s="55">
        <f>L22+L23+L24+L25</f>
        <v>1770</v>
      </c>
      <c r="M21" s="56">
        <v>0</v>
      </c>
      <c r="N21" s="36"/>
      <c r="O21" s="37"/>
      <c r="P21" s="36"/>
      <c r="Q21" s="36"/>
      <c r="R21" s="57"/>
      <c r="S21" s="60"/>
    </row>
    <row r="22" spans="3:20" x14ac:dyDescent="0.2">
      <c r="C22" s="23"/>
      <c r="D22" s="61" t="s">
        <v>34</v>
      </c>
      <c r="E22" s="62" t="s">
        <v>35</v>
      </c>
      <c r="F22" s="63">
        <f>H22+I22+J22+L22</f>
        <v>6406.1</v>
      </c>
      <c r="G22" s="63">
        <f t="shared" ref="G22:G68" si="2">K22+M22</f>
        <v>0</v>
      </c>
      <c r="H22" s="63">
        <v>1516.1</v>
      </c>
      <c r="I22" s="63">
        <v>1760</v>
      </c>
      <c r="J22" s="63">
        <v>1425</v>
      </c>
      <c r="K22" s="63">
        <v>0</v>
      </c>
      <c r="L22" s="63">
        <v>1705</v>
      </c>
      <c r="M22" s="64">
        <v>0</v>
      </c>
      <c r="N22" s="57"/>
      <c r="O22" s="65"/>
      <c r="P22" s="57"/>
      <c r="Q22" s="57"/>
      <c r="R22" s="57"/>
      <c r="S22" s="66"/>
    </row>
    <row r="23" spans="3:20" x14ac:dyDescent="0.2">
      <c r="C23" s="23"/>
      <c r="D23" s="61" t="s">
        <v>36</v>
      </c>
      <c r="E23" s="62" t="s">
        <v>37</v>
      </c>
      <c r="F23" s="63">
        <f t="shared" ref="F23:F34" si="3">H23+I23+J23+L23</f>
        <v>284</v>
      </c>
      <c r="G23" s="63">
        <f t="shared" si="2"/>
        <v>0</v>
      </c>
      <c r="H23" s="63">
        <v>94</v>
      </c>
      <c r="I23" s="63">
        <v>100</v>
      </c>
      <c r="J23" s="63">
        <v>50</v>
      </c>
      <c r="K23" s="67">
        <v>0</v>
      </c>
      <c r="L23" s="63">
        <v>40</v>
      </c>
      <c r="M23" s="68">
        <v>0</v>
      </c>
      <c r="N23" s="57"/>
      <c r="O23" s="65"/>
      <c r="P23" s="57"/>
      <c r="Q23" s="57"/>
      <c r="R23" s="57"/>
      <c r="S23" s="66"/>
    </row>
    <row r="24" spans="3:20" s="8" customFormat="1" x14ac:dyDescent="0.2">
      <c r="C24" s="69"/>
      <c r="D24" s="53" t="s">
        <v>38</v>
      </c>
      <c r="E24" s="54" t="s">
        <v>39</v>
      </c>
      <c r="F24" s="55">
        <f t="shared" si="3"/>
        <v>90</v>
      </c>
      <c r="G24" s="55">
        <f t="shared" si="2"/>
        <v>0</v>
      </c>
      <c r="H24" s="55">
        <v>70</v>
      </c>
      <c r="I24" s="55">
        <v>15</v>
      </c>
      <c r="J24" s="55">
        <v>5</v>
      </c>
      <c r="K24" s="55">
        <v>0</v>
      </c>
      <c r="L24" s="55">
        <v>0</v>
      </c>
      <c r="M24" s="70">
        <v>0</v>
      </c>
      <c r="N24" s="36"/>
      <c r="O24" s="37"/>
      <c r="P24" s="36"/>
      <c r="Q24" s="71"/>
      <c r="R24" s="71"/>
      <c r="S24" s="60"/>
    </row>
    <row r="25" spans="3:20" s="73" customFormat="1" x14ac:dyDescent="0.2">
      <c r="C25" s="23"/>
      <c r="D25" s="53" t="s">
        <v>40</v>
      </c>
      <c r="E25" s="54" t="s">
        <v>41</v>
      </c>
      <c r="F25" s="55">
        <f t="shared" si="3"/>
        <v>246</v>
      </c>
      <c r="G25" s="55">
        <f t="shared" si="2"/>
        <v>0</v>
      </c>
      <c r="H25" s="55">
        <v>96</v>
      </c>
      <c r="I25" s="55">
        <v>100</v>
      </c>
      <c r="J25" s="55">
        <v>25</v>
      </c>
      <c r="K25" s="72">
        <v>0</v>
      </c>
      <c r="L25" s="55">
        <v>25</v>
      </c>
      <c r="M25" s="70">
        <v>0</v>
      </c>
      <c r="N25" s="71"/>
      <c r="O25" s="37"/>
      <c r="P25" s="71"/>
      <c r="Q25" s="71"/>
      <c r="R25" s="57"/>
      <c r="S25" s="66"/>
    </row>
    <row r="26" spans="3:20" s="73" customFormat="1" x14ac:dyDescent="0.2">
      <c r="C26" s="23"/>
      <c r="D26" s="53" t="s">
        <v>42</v>
      </c>
      <c r="E26" s="54" t="s">
        <v>43</v>
      </c>
      <c r="F26" s="55">
        <f t="shared" si="3"/>
        <v>1149.9000000000001</v>
      </c>
      <c r="G26" s="55">
        <f t="shared" si="2"/>
        <v>0</v>
      </c>
      <c r="H26" s="55">
        <f>H27</f>
        <v>309.89999999999998</v>
      </c>
      <c r="I26" s="55">
        <f>I27</f>
        <v>360</v>
      </c>
      <c r="J26" s="55">
        <f>J27</f>
        <v>350</v>
      </c>
      <c r="K26" s="55">
        <v>0</v>
      </c>
      <c r="L26" s="55">
        <f>L27</f>
        <v>130</v>
      </c>
      <c r="M26" s="56">
        <v>0</v>
      </c>
      <c r="N26" s="36"/>
      <c r="O26" s="37"/>
      <c r="P26" s="36"/>
      <c r="Q26" s="36"/>
      <c r="R26" s="57"/>
      <c r="S26" s="66"/>
    </row>
    <row r="27" spans="3:20" x14ac:dyDescent="0.2">
      <c r="C27" s="23"/>
      <c r="D27" s="61" t="s">
        <v>44</v>
      </c>
      <c r="E27" s="62" t="s">
        <v>45</v>
      </c>
      <c r="F27" s="63">
        <f t="shared" si="3"/>
        <v>1149.9000000000001</v>
      </c>
      <c r="G27" s="63">
        <f t="shared" si="2"/>
        <v>0</v>
      </c>
      <c r="H27" s="63">
        <v>309.89999999999998</v>
      </c>
      <c r="I27" s="63">
        <v>360</v>
      </c>
      <c r="J27" s="63">
        <v>350</v>
      </c>
      <c r="K27" s="67">
        <v>0</v>
      </c>
      <c r="L27" s="63">
        <v>130</v>
      </c>
      <c r="M27" s="68">
        <v>0</v>
      </c>
      <c r="N27" s="57"/>
      <c r="O27" s="65"/>
      <c r="P27" s="57"/>
      <c r="Q27" s="57"/>
      <c r="R27" s="57"/>
      <c r="S27" s="66"/>
    </row>
    <row r="28" spans="3:20" x14ac:dyDescent="0.2">
      <c r="C28" s="23"/>
      <c r="D28" s="61" t="s">
        <v>46</v>
      </c>
      <c r="E28" s="62" t="s">
        <v>47</v>
      </c>
      <c r="F28" s="63">
        <f t="shared" si="3"/>
        <v>0</v>
      </c>
      <c r="G28" s="63">
        <f t="shared" si="2"/>
        <v>0</v>
      </c>
      <c r="H28" s="63">
        <v>0</v>
      </c>
      <c r="I28" s="63">
        <v>0</v>
      </c>
      <c r="J28" s="63">
        <v>0</v>
      </c>
      <c r="K28" s="67">
        <v>0</v>
      </c>
      <c r="L28" s="63">
        <v>0</v>
      </c>
      <c r="M28" s="68">
        <v>0</v>
      </c>
      <c r="N28" s="57"/>
      <c r="O28" s="65"/>
      <c r="P28" s="57"/>
      <c r="Q28" s="57"/>
      <c r="R28" s="57"/>
      <c r="S28" s="66"/>
    </row>
    <row r="29" spans="3:20" s="8" customFormat="1" x14ac:dyDescent="0.2">
      <c r="C29" s="69"/>
      <c r="D29" s="53" t="s">
        <v>48</v>
      </c>
      <c r="E29" s="54" t="s">
        <v>49</v>
      </c>
      <c r="F29" s="55">
        <f t="shared" si="3"/>
        <v>1481.5</v>
      </c>
      <c r="G29" s="55">
        <f t="shared" si="2"/>
        <v>0</v>
      </c>
      <c r="H29" s="55">
        <f>H30+H31+H32+H33+H34</f>
        <v>571.5</v>
      </c>
      <c r="I29" s="55">
        <f t="shared" ref="I29:M29" si="4">I30+I31+I32+I33+I34</f>
        <v>665</v>
      </c>
      <c r="J29" s="55">
        <f t="shared" si="4"/>
        <v>145</v>
      </c>
      <c r="K29" s="55">
        <f t="shared" si="4"/>
        <v>0</v>
      </c>
      <c r="L29" s="55">
        <f t="shared" si="4"/>
        <v>100</v>
      </c>
      <c r="M29" s="56">
        <f t="shared" si="4"/>
        <v>0</v>
      </c>
      <c r="N29" s="36"/>
      <c r="O29" s="37"/>
      <c r="P29" s="36"/>
      <c r="Q29" s="71"/>
      <c r="R29" s="71"/>
      <c r="S29" s="60"/>
    </row>
    <row r="30" spans="3:20" ht="15" customHeight="1" x14ac:dyDescent="0.2">
      <c r="C30" s="23"/>
      <c r="D30" s="74" t="s">
        <v>50</v>
      </c>
      <c r="E30" s="62" t="s">
        <v>51</v>
      </c>
      <c r="F30" s="63">
        <f t="shared" si="3"/>
        <v>1063.7</v>
      </c>
      <c r="G30" s="63">
        <f t="shared" si="2"/>
        <v>0</v>
      </c>
      <c r="H30" s="63">
        <v>418.7</v>
      </c>
      <c r="I30" s="63">
        <v>500</v>
      </c>
      <c r="J30" s="63">
        <v>90</v>
      </c>
      <c r="K30" s="67">
        <v>0</v>
      </c>
      <c r="L30" s="63">
        <v>55</v>
      </c>
      <c r="M30" s="68">
        <v>0</v>
      </c>
      <c r="N30" s="57"/>
      <c r="O30" s="65"/>
      <c r="P30" s="57"/>
      <c r="Q30" s="57"/>
      <c r="R30" s="57"/>
      <c r="S30" s="66"/>
    </row>
    <row r="31" spans="3:20" ht="13.5" customHeight="1" x14ac:dyDescent="0.2">
      <c r="C31" s="23"/>
      <c r="D31" s="75" t="s">
        <v>52</v>
      </c>
      <c r="E31" s="62" t="s">
        <v>53</v>
      </c>
      <c r="F31" s="63">
        <f t="shared" si="3"/>
        <v>38.4</v>
      </c>
      <c r="G31" s="63">
        <f t="shared" si="2"/>
        <v>0</v>
      </c>
      <c r="H31" s="63">
        <v>18.399999999999999</v>
      </c>
      <c r="I31" s="63">
        <v>20</v>
      </c>
      <c r="J31" s="63">
        <v>0</v>
      </c>
      <c r="K31" s="67">
        <v>0</v>
      </c>
      <c r="L31" s="63">
        <v>0</v>
      </c>
      <c r="M31" s="68">
        <v>0</v>
      </c>
      <c r="N31" s="57"/>
      <c r="O31" s="65"/>
      <c r="P31" s="57"/>
      <c r="Q31" s="57"/>
      <c r="R31" s="57"/>
      <c r="S31" s="66"/>
      <c r="T31" s="32"/>
    </row>
    <row r="32" spans="3:20" ht="16.5" customHeight="1" x14ac:dyDescent="0.2">
      <c r="C32" s="23"/>
      <c r="D32" s="75" t="s">
        <v>54</v>
      </c>
      <c r="E32" s="62" t="s">
        <v>55</v>
      </c>
      <c r="F32" s="63">
        <f t="shared" si="3"/>
        <v>357</v>
      </c>
      <c r="G32" s="63">
        <f t="shared" si="2"/>
        <v>0</v>
      </c>
      <c r="H32" s="63">
        <v>127</v>
      </c>
      <c r="I32" s="63">
        <v>140</v>
      </c>
      <c r="J32" s="63">
        <v>50</v>
      </c>
      <c r="K32" s="67">
        <v>0</v>
      </c>
      <c r="L32" s="63">
        <v>40</v>
      </c>
      <c r="M32" s="68">
        <v>0</v>
      </c>
      <c r="N32" s="57"/>
      <c r="O32" s="65"/>
      <c r="P32" s="57"/>
      <c r="Q32" s="57"/>
      <c r="R32" s="57"/>
      <c r="S32" s="66"/>
    </row>
    <row r="33" spans="3:19" ht="14.25" customHeight="1" x14ac:dyDescent="0.2">
      <c r="C33" s="23"/>
      <c r="D33" s="75" t="s">
        <v>56</v>
      </c>
      <c r="E33" s="62" t="s">
        <v>57</v>
      </c>
      <c r="F33" s="63">
        <f t="shared" si="3"/>
        <v>19.2</v>
      </c>
      <c r="G33" s="63">
        <f t="shared" si="2"/>
        <v>0</v>
      </c>
      <c r="H33" s="63">
        <v>4.2</v>
      </c>
      <c r="I33" s="63">
        <v>5</v>
      </c>
      <c r="J33" s="63">
        <v>5</v>
      </c>
      <c r="K33" s="67">
        <v>0</v>
      </c>
      <c r="L33" s="63">
        <v>5</v>
      </c>
      <c r="M33" s="68">
        <v>0</v>
      </c>
      <c r="N33" s="57"/>
      <c r="O33" s="65"/>
      <c r="P33" s="57"/>
      <c r="Q33" s="57"/>
      <c r="R33" s="57"/>
      <c r="S33" s="66"/>
    </row>
    <row r="34" spans="3:19" x14ac:dyDescent="0.2">
      <c r="C34" s="23"/>
      <c r="D34" s="61" t="s">
        <v>58</v>
      </c>
      <c r="E34" s="62" t="s">
        <v>59</v>
      </c>
      <c r="F34" s="63">
        <f t="shared" si="3"/>
        <v>3.2</v>
      </c>
      <c r="G34" s="63">
        <f t="shared" si="2"/>
        <v>0</v>
      </c>
      <c r="H34" s="63">
        <v>3.2</v>
      </c>
      <c r="I34" s="63">
        <v>0</v>
      </c>
      <c r="J34" s="63">
        <v>0</v>
      </c>
      <c r="K34" s="67">
        <v>0</v>
      </c>
      <c r="L34" s="63">
        <v>0</v>
      </c>
      <c r="M34" s="68">
        <v>0</v>
      </c>
      <c r="N34" s="57"/>
      <c r="O34" s="65"/>
      <c r="P34" s="57"/>
      <c r="Q34" s="57"/>
      <c r="R34" s="57"/>
      <c r="S34" s="66"/>
    </row>
    <row r="35" spans="3:19" s="8" customFormat="1" x14ac:dyDescent="0.2">
      <c r="C35" s="69"/>
      <c r="D35" s="53" t="s">
        <v>60</v>
      </c>
      <c r="E35" s="54" t="s">
        <v>61</v>
      </c>
      <c r="F35" s="55">
        <f>F36+F46+F47+F49+F52+F53+F54+F55+F56</f>
        <v>2891.5</v>
      </c>
      <c r="G35" s="55">
        <f t="shared" si="2"/>
        <v>289.14999999999998</v>
      </c>
      <c r="H35" s="55">
        <f>H36+H46+H47+H49+H52+H54+H56+H55</f>
        <v>691.5</v>
      </c>
      <c r="I35" s="55">
        <f t="shared" ref="I35:M35" si="5">I36+I46+I47+I49+I52+I54+I56+I55</f>
        <v>800</v>
      </c>
      <c r="J35" s="55">
        <f t="shared" si="5"/>
        <v>700</v>
      </c>
      <c r="K35" s="55">
        <f t="shared" si="5"/>
        <v>219.15</v>
      </c>
      <c r="L35" s="55">
        <f t="shared" si="5"/>
        <v>700</v>
      </c>
      <c r="M35" s="56">
        <f t="shared" si="5"/>
        <v>70</v>
      </c>
      <c r="N35" s="36"/>
      <c r="O35" s="37"/>
      <c r="P35" s="36"/>
      <c r="Q35" s="71"/>
      <c r="R35" s="71"/>
      <c r="S35" s="60"/>
    </row>
    <row r="36" spans="3:19" s="8" customFormat="1" x14ac:dyDescent="0.2">
      <c r="C36" s="69"/>
      <c r="D36" s="53" t="s">
        <v>62</v>
      </c>
      <c r="E36" s="54" t="s">
        <v>63</v>
      </c>
      <c r="F36" s="55">
        <f>F37+F38+F39+F40+F41+F42+F43+F44+F45</f>
        <v>1996.75</v>
      </c>
      <c r="G36" s="55">
        <f t="shared" si="2"/>
        <v>199.67500000000001</v>
      </c>
      <c r="H36" s="55">
        <f>SUM(H37:H45)</f>
        <v>416.75</v>
      </c>
      <c r="I36" s="55">
        <f t="shared" ref="I36:M36" si="6">SUM(I37:I45)</f>
        <v>540</v>
      </c>
      <c r="J36" s="55">
        <f t="shared" si="6"/>
        <v>520</v>
      </c>
      <c r="K36" s="55">
        <f t="shared" si="6"/>
        <v>147.67500000000001</v>
      </c>
      <c r="L36" s="55">
        <f t="shared" si="6"/>
        <v>520</v>
      </c>
      <c r="M36" s="56">
        <f t="shared" si="6"/>
        <v>52</v>
      </c>
      <c r="N36" s="36"/>
      <c r="O36" s="37"/>
      <c r="P36" s="36"/>
      <c r="Q36" s="71"/>
      <c r="R36" s="71"/>
      <c r="S36" s="60"/>
    </row>
    <row r="37" spans="3:19" x14ac:dyDescent="0.2">
      <c r="C37" s="23"/>
      <c r="D37" s="61" t="s">
        <v>64</v>
      </c>
      <c r="E37" s="62" t="s">
        <v>65</v>
      </c>
      <c r="F37" s="63">
        <f>H37+I37+J37+L37</f>
        <v>80</v>
      </c>
      <c r="G37" s="63">
        <f t="shared" si="2"/>
        <v>8</v>
      </c>
      <c r="H37" s="63">
        <v>30</v>
      </c>
      <c r="I37" s="63">
        <v>30</v>
      </c>
      <c r="J37" s="63">
        <v>10</v>
      </c>
      <c r="K37" s="63">
        <f>(H37+I37+J37)*10/100</f>
        <v>7</v>
      </c>
      <c r="L37" s="63">
        <v>10</v>
      </c>
      <c r="M37" s="64">
        <f>L37*10/100</f>
        <v>1</v>
      </c>
      <c r="N37" s="57"/>
      <c r="O37" s="65"/>
      <c r="P37" s="57"/>
      <c r="Q37" s="57"/>
      <c r="R37" s="57"/>
      <c r="S37" s="40"/>
    </row>
    <row r="38" spans="3:19" x14ac:dyDescent="0.2">
      <c r="C38" s="23"/>
      <c r="D38" s="61" t="s">
        <v>66</v>
      </c>
      <c r="E38" s="62" t="s">
        <v>67</v>
      </c>
      <c r="F38" s="63">
        <f t="shared" ref="F38:F63" si="7">H38+I38+J38+L38</f>
        <v>20</v>
      </c>
      <c r="G38" s="63">
        <f t="shared" si="2"/>
        <v>2</v>
      </c>
      <c r="H38" s="63">
        <v>5</v>
      </c>
      <c r="I38" s="63">
        <v>5</v>
      </c>
      <c r="J38" s="63">
        <v>5</v>
      </c>
      <c r="K38" s="63">
        <f t="shared" ref="K38:K63" si="8">(H38+I38+J38)*10/100</f>
        <v>1.5</v>
      </c>
      <c r="L38" s="63">
        <v>5</v>
      </c>
      <c r="M38" s="64">
        <f t="shared" ref="M38:M63" si="9">L38*10/100</f>
        <v>0.5</v>
      </c>
      <c r="N38" s="57"/>
      <c r="O38" s="65"/>
      <c r="P38" s="57"/>
      <c r="Q38" s="57"/>
      <c r="R38" s="57"/>
      <c r="S38" s="40"/>
    </row>
    <row r="39" spans="3:19" x14ac:dyDescent="0.2">
      <c r="C39" s="23"/>
      <c r="D39" s="61" t="s">
        <v>68</v>
      </c>
      <c r="E39" s="62" t="s">
        <v>69</v>
      </c>
      <c r="F39" s="63">
        <f t="shared" si="7"/>
        <v>520.04999999999995</v>
      </c>
      <c r="G39" s="63">
        <f t="shared" si="2"/>
        <v>52.005000000000003</v>
      </c>
      <c r="H39" s="63">
        <v>90.05</v>
      </c>
      <c r="I39" s="63">
        <v>140</v>
      </c>
      <c r="J39" s="63">
        <v>150</v>
      </c>
      <c r="K39" s="63">
        <f t="shared" si="8"/>
        <v>38.005000000000003</v>
      </c>
      <c r="L39" s="63">
        <v>140</v>
      </c>
      <c r="M39" s="64">
        <f t="shared" si="9"/>
        <v>14</v>
      </c>
      <c r="N39" s="57"/>
      <c r="O39" s="65"/>
      <c r="P39" s="57"/>
      <c r="Q39" s="57"/>
      <c r="R39" s="57"/>
      <c r="S39" s="40"/>
    </row>
    <row r="40" spans="3:19" x14ac:dyDescent="0.2">
      <c r="C40" s="23"/>
      <c r="D40" s="61" t="s">
        <v>70</v>
      </c>
      <c r="E40" s="62" t="s">
        <v>71</v>
      </c>
      <c r="F40" s="63">
        <f t="shared" si="7"/>
        <v>45.7</v>
      </c>
      <c r="G40" s="63">
        <f t="shared" si="2"/>
        <v>4.57</v>
      </c>
      <c r="H40" s="63">
        <v>10.7</v>
      </c>
      <c r="I40" s="63">
        <v>15</v>
      </c>
      <c r="J40" s="63">
        <v>10</v>
      </c>
      <c r="K40" s="63">
        <f t="shared" si="8"/>
        <v>3.57</v>
      </c>
      <c r="L40" s="63">
        <v>10</v>
      </c>
      <c r="M40" s="64">
        <f t="shared" si="9"/>
        <v>1</v>
      </c>
      <c r="N40" s="57"/>
      <c r="O40" s="65"/>
      <c r="P40" s="57"/>
      <c r="Q40" s="57"/>
      <c r="R40" s="57"/>
      <c r="S40" s="40"/>
    </row>
    <row r="41" spans="3:19" x14ac:dyDescent="0.2">
      <c r="C41" s="23"/>
      <c r="D41" s="61" t="s">
        <v>72</v>
      </c>
      <c r="E41" s="62" t="s">
        <v>73</v>
      </c>
      <c r="F41" s="63">
        <f t="shared" si="7"/>
        <v>100</v>
      </c>
      <c r="G41" s="63">
        <f t="shared" si="2"/>
        <v>10</v>
      </c>
      <c r="H41" s="63">
        <v>40</v>
      </c>
      <c r="I41" s="63">
        <v>40</v>
      </c>
      <c r="J41" s="63">
        <v>10</v>
      </c>
      <c r="K41" s="63">
        <f t="shared" si="8"/>
        <v>9</v>
      </c>
      <c r="L41" s="63">
        <v>10</v>
      </c>
      <c r="M41" s="64">
        <f t="shared" si="9"/>
        <v>1</v>
      </c>
      <c r="N41" s="57"/>
      <c r="O41" s="65"/>
      <c r="P41" s="57"/>
      <c r="Q41" s="57"/>
      <c r="R41" s="57"/>
      <c r="S41" s="40"/>
    </row>
    <row r="42" spans="3:19" x14ac:dyDescent="0.2">
      <c r="C42" s="23"/>
      <c r="D42" s="61" t="s">
        <v>74</v>
      </c>
      <c r="E42" s="62" t="s">
        <v>75</v>
      </c>
      <c r="F42" s="63">
        <f t="shared" si="7"/>
        <v>4</v>
      </c>
      <c r="G42" s="63">
        <f t="shared" si="2"/>
        <v>0.4</v>
      </c>
      <c r="H42" s="63">
        <v>4</v>
      </c>
      <c r="I42" s="63">
        <v>0</v>
      </c>
      <c r="J42" s="63">
        <v>0</v>
      </c>
      <c r="K42" s="63">
        <f t="shared" si="8"/>
        <v>0.4</v>
      </c>
      <c r="L42" s="63">
        <v>0</v>
      </c>
      <c r="M42" s="64">
        <f t="shared" si="9"/>
        <v>0</v>
      </c>
      <c r="N42" s="57"/>
      <c r="O42" s="65"/>
      <c r="P42" s="57"/>
      <c r="Q42" s="57"/>
      <c r="R42" s="57"/>
      <c r="S42" s="40"/>
    </row>
    <row r="43" spans="3:19" x14ac:dyDescent="0.2">
      <c r="C43" s="23"/>
      <c r="D43" s="75" t="s">
        <v>76</v>
      </c>
      <c r="E43" s="62" t="s">
        <v>77</v>
      </c>
      <c r="F43" s="63">
        <f t="shared" si="7"/>
        <v>85.1</v>
      </c>
      <c r="G43" s="63">
        <f t="shared" si="2"/>
        <v>8.51</v>
      </c>
      <c r="H43" s="63">
        <v>25.1</v>
      </c>
      <c r="I43" s="63">
        <v>40</v>
      </c>
      <c r="J43" s="63">
        <v>10</v>
      </c>
      <c r="K43" s="63">
        <f t="shared" si="8"/>
        <v>7.51</v>
      </c>
      <c r="L43" s="63">
        <v>10</v>
      </c>
      <c r="M43" s="64">
        <f t="shared" si="9"/>
        <v>1</v>
      </c>
      <c r="N43" s="57"/>
      <c r="O43" s="65"/>
      <c r="P43" s="57"/>
      <c r="Q43" s="57"/>
      <c r="R43" s="57"/>
      <c r="S43" s="40"/>
    </row>
    <row r="44" spans="3:19" x14ac:dyDescent="0.2">
      <c r="C44" s="23"/>
      <c r="D44" s="75" t="s">
        <v>78</v>
      </c>
      <c r="E44" s="62" t="s">
        <v>79</v>
      </c>
      <c r="F44" s="63">
        <f t="shared" si="7"/>
        <v>148.9</v>
      </c>
      <c r="G44" s="63">
        <f t="shared" si="2"/>
        <v>14.89</v>
      </c>
      <c r="H44" s="63">
        <v>48.9</v>
      </c>
      <c r="I44" s="63">
        <v>50</v>
      </c>
      <c r="J44" s="63">
        <v>25</v>
      </c>
      <c r="K44" s="63">
        <f t="shared" si="8"/>
        <v>12.39</v>
      </c>
      <c r="L44" s="63">
        <v>25</v>
      </c>
      <c r="M44" s="64">
        <f t="shared" si="9"/>
        <v>2.5</v>
      </c>
      <c r="N44" s="57"/>
      <c r="O44" s="65"/>
      <c r="P44" s="57"/>
      <c r="Q44" s="57"/>
      <c r="R44" s="57"/>
      <c r="S44" s="40"/>
    </row>
    <row r="45" spans="3:19" x14ac:dyDescent="0.2">
      <c r="C45" s="23"/>
      <c r="D45" s="76" t="s">
        <v>80</v>
      </c>
      <c r="E45" s="62" t="s">
        <v>81</v>
      </c>
      <c r="F45" s="63">
        <f t="shared" si="7"/>
        <v>993</v>
      </c>
      <c r="G45" s="63">
        <f t="shared" si="2"/>
        <v>99.3</v>
      </c>
      <c r="H45" s="63">
        <v>163</v>
      </c>
      <c r="I45" s="63">
        <v>220</v>
      </c>
      <c r="J45" s="63">
        <v>300</v>
      </c>
      <c r="K45" s="63">
        <f t="shared" si="8"/>
        <v>68.3</v>
      </c>
      <c r="L45" s="63">
        <v>310</v>
      </c>
      <c r="M45" s="64">
        <f t="shared" si="9"/>
        <v>31</v>
      </c>
      <c r="N45" s="57"/>
      <c r="O45" s="65"/>
      <c r="P45" s="57"/>
      <c r="Q45" s="57"/>
      <c r="R45" s="57"/>
      <c r="S45" s="40"/>
    </row>
    <row r="46" spans="3:19" s="8" customFormat="1" x14ac:dyDescent="0.2">
      <c r="C46" s="69"/>
      <c r="D46" s="53" t="s">
        <v>82</v>
      </c>
      <c r="E46" s="54" t="s">
        <v>83</v>
      </c>
      <c r="F46" s="55">
        <f t="shared" si="7"/>
        <v>10</v>
      </c>
      <c r="G46" s="55">
        <f t="shared" si="2"/>
        <v>1</v>
      </c>
      <c r="H46" s="55">
        <v>10</v>
      </c>
      <c r="I46" s="55">
        <v>0</v>
      </c>
      <c r="J46" s="55">
        <v>0</v>
      </c>
      <c r="K46" s="55">
        <f t="shared" si="8"/>
        <v>1</v>
      </c>
      <c r="L46" s="55">
        <v>0</v>
      </c>
      <c r="M46" s="56">
        <f t="shared" si="9"/>
        <v>0</v>
      </c>
      <c r="N46" s="71"/>
      <c r="O46" s="37"/>
      <c r="P46" s="71"/>
      <c r="Q46" s="71"/>
      <c r="R46" s="71"/>
      <c r="S46" s="58"/>
    </row>
    <row r="47" spans="3:19" s="8" customFormat="1" x14ac:dyDescent="0.2">
      <c r="C47" s="69"/>
      <c r="D47" s="77" t="s">
        <v>84</v>
      </c>
      <c r="E47" s="78" t="s">
        <v>85</v>
      </c>
      <c r="F47" s="55">
        <f t="shared" si="7"/>
        <v>20</v>
      </c>
      <c r="G47" s="55">
        <f t="shared" si="2"/>
        <v>2</v>
      </c>
      <c r="H47" s="55">
        <f>H48</f>
        <v>10</v>
      </c>
      <c r="I47" s="55">
        <f t="shared" ref="I47:M47" si="10">I48</f>
        <v>10</v>
      </c>
      <c r="J47" s="55">
        <f t="shared" si="10"/>
        <v>0</v>
      </c>
      <c r="K47" s="55">
        <f t="shared" si="10"/>
        <v>2</v>
      </c>
      <c r="L47" s="55">
        <f t="shared" si="10"/>
        <v>0</v>
      </c>
      <c r="M47" s="56">
        <f t="shared" si="10"/>
        <v>0</v>
      </c>
      <c r="N47" s="36"/>
      <c r="O47" s="37"/>
      <c r="P47" s="36"/>
      <c r="Q47" s="71"/>
      <c r="R47" s="71"/>
      <c r="S47" s="58"/>
    </row>
    <row r="48" spans="3:19" x14ac:dyDescent="0.2">
      <c r="C48" s="23"/>
      <c r="D48" s="79" t="s">
        <v>86</v>
      </c>
      <c r="E48" s="80" t="s">
        <v>87</v>
      </c>
      <c r="F48" s="63">
        <f t="shared" si="7"/>
        <v>20</v>
      </c>
      <c r="G48" s="63">
        <f t="shared" si="2"/>
        <v>2</v>
      </c>
      <c r="H48" s="63">
        <v>10</v>
      </c>
      <c r="I48" s="63">
        <v>10</v>
      </c>
      <c r="J48" s="63">
        <v>0</v>
      </c>
      <c r="K48" s="63">
        <f t="shared" si="8"/>
        <v>2</v>
      </c>
      <c r="L48" s="63">
        <v>0</v>
      </c>
      <c r="M48" s="64">
        <f t="shared" si="9"/>
        <v>0</v>
      </c>
      <c r="N48" s="57"/>
      <c r="O48" s="65"/>
      <c r="P48" s="57"/>
      <c r="Q48" s="57"/>
      <c r="R48" s="57"/>
      <c r="S48" s="40"/>
    </row>
    <row r="49" spans="3:20" s="8" customFormat="1" x14ac:dyDescent="0.2">
      <c r="C49" s="69"/>
      <c r="D49" s="77" t="s">
        <v>88</v>
      </c>
      <c r="E49" s="78" t="s">
        <v>89</v>
      </c>
      <c r="F49" s="55">
        <f t="shared" si="7"/>
        <v>279.75</v>
      </c>
      <c r="G49" s="55">
        <f t="shared" si="2"/>
        <v>27.975000000000001</v>
      </c>
      <c r="H49" s="55">
        <f>H50+H51</f>
        <v>74.75</v>
      </c>
      <c r="I49" s="55">
        <f t="shared" ref="I49:M49" si="11">I50+I51</f>
        <v>75</v>
      </c>
      <c r="J49" s="55">
        <f t="shared" si="11"/>
        <v>60</v>
      </c>
      <c r="K49" s="55">
        <f t="shared" si="11"/>
        <v>20.975000000000001</v>
      </c>
      <c r="L49" s="55">
        <f t="shared" si="11"/>
        <v>70</v>
      </c>
      <c r="M49" s="56">
        <f t="shared" si="11"/>
        <v>7</v>
      </c>
      <c r="N49" s="36"/>
      <c r="O49" s="37"/>
      <c r="P49" s="36"/>
      <c r="Q49" s="71"/>
      <c r="R49" s="71"/>
      <c r="S49" s="60"/>
    </row>
    <row r="50" spans="3:20" x14ac:dyDescent="0.2">
      <c r="C50" s="23"/>
      <c r="D50" s="81" t="s">
        <v>90</v>
      </c>
      <c r="E50" s="62" t="s">
        <v>91</v>
      </c>
      <c r="F50" s="63">
        <f t="shared" si="7"/>
        <v>179.75</v>
      </c>
      <c r="G50" s="63">
        <f t="shared" si="2"/>
        <v>17.975000000000001</v>
      </c>
      <c r="H50" s="63">
        <v>49.75</v>
      </c>
      <c r="I50" s="63">
        <v>50</v>
      </c>
      <c r="J50" s="63">
        <v>40</v>
      </c>
      <c r="K50" s="63">
        <f t="shared" si="8"/>
        <v>13.975</v>
      </c>
      <c r="L50" s="63">
        <v>40</v>
      </c>
      <c r="M50" s="64">
        <f t="shared" si="9"/>
        <v>4</v>
      </c>
      <c r="N50" s="57"/>
      <c r="O50" s="65"/>
      <c r="P50" s="57"/>
      <c r="Q50" s="57"/>
      <c r="R50" s="57"/>
      <c r="S50" s="40"/>
    </row>
    <row r="51" spans="3:20" x14ac:dyDescent="0.2">
      <c r="C51" s="23"/>
      <c r="D51" s="81" t="s">
        <v>92</v>
      </c>
      <c r="E51" s="62" t="s">
        <v>93</v>
      </c>
      <c r="F51" s="63">
        <f t="shared" si="7"/>
        <v>100</v>
      </c>
      <c r="G51" s="63">
        <f t="shared" si="2"/>
        <v>10</v>
      </c>
      <c r="H51" s="63">
        <v>25</v>
      </c>
      <c r="I51" s="63">
        <v>25</v>
      </c>
      <c r="J51" s="63">
        <v>20</v>
      </c>
      <c r="K51" s="63">
        <f t="shared" si="8"/>
        <v>7</v>
      </c>
      <c r="L51" s="63">
        <v>30</v>
      </c>
      <c r="M51" s="64">
        <f t="shared" si="9"/>
        <v>3</v>
      </c>
      <c r="N51" s="57"/>
      <c r="O51" s="65"/>
      <c r="P51" s="57"/>
      <c r="Q51" s="57"/>
      <c r="R51" s="57"/>
      <c r="S51" s="40"/>
    </row>
    <row r="52" spans="3:20" s="8" customFormat="1" x14ac:dyDescent="0.2">
      <c r="C52" s="69"/>
      <c r="D52" s="82" t="s">
        <v>94</v>
      </c>
      <c r="E52" s="54" t="s">
        <v>95</v>
      </c>
      <c r="F52" s="55">
        <f t="shared" si="7"/>
        <v>2</v>
      </c>
      <c r="G52" s="55">
        <f t="shared" si="2"/>
        <v>0.2</v>
      </c>
      <c r="H52" s="55">
        <v>2</v>
      </c>
      <c r="I52" s="55">
        <v>0</v>
      </c>
      <c r="J52" s="55">
        <v>0</v>
      </c>
      <c r="K52" s="55">
        <f t="shared" si="8"/>
        <v>0.2</v>
      </c>
      <c r="L52" s="55">
        <v>0</v>
      </c>
      <c r="M52" s="56">
        <f t="shared" si="9"/>
        <v>0</v>
      </c>
      <c r="N52" s="71"/>
      <c r="O52" s="37"/>
      <c r="P52" s="71"/>
      <c r="Q52" s="71"/>
      <c r="R52" s="71"/>
      <c r="S52" s="58"/>
    </row>
    <row r="53" spans="3:20" s="8" customFormat="1" x14ac:dyDescent="0.2">
      <c r="C53" s="69"/>
      <c r="D53" s="82" t="s">
        <v>96</v>
      </c>
      <c r="E53" s="54" t="s">
        <v>97</v>
      </c>
      <c r="F53" s="55">
        <f t="shared" si="7"/>
        <v>0</v>
      </c>
      <c r="G53" s="55">
        <f t="shared" si="2"/>
        <v>0</v>
      </c>
      <c r="H53" s="55">
        <v>0</v>
      </c>
      <c r="I53" s="55">
        <v>0</v>
      </c>
      <c r="J53" s="55">
        <v>0</v>
      </c>
      <c r="K53" s="55">
        <f t="shared" si="8"/>
        <v>0</v>
      </c>
      <c r="L53" s="55">
        <v>0</v>
      </c>
      <c r="M53" s="56">
        <f t="shared" si="9"/>
        <v>0</v>
      </c>
      <c r="N53" s="71"/>
      <c r="O53" s="37"/>
      <c r="P53" s="71"/>
      <c r="Q53" s="71"/>
      <c r="R53" s="71"/>
      <c r="S53" s="58"/>
    </row>
    <row r="54" spans="3:20" s="8" customFormat="1" x14ac:dyDescent="0.2">
      <c r="C54" s="69"/>
      <c r="D54" s="82" t="s">
        <v>98</v>
      </c>
      <c r="E54" s="54" t="s">
        <v>99</v>
      </c>
      <c r="F54" s="55">
        <f t="shared" si="7"/>
        <v>50</v>
      </c>
      <c r="G54" s="55">
        <f t="shared" si="2"/>
        <v>5</v>
      </c>
      <c r="H54" s="55">
        <v>10</v>
      </c>
      <c r="I54" s="55">
        <v>10</v>
      </c>
      <c r="J54" s="55">
        <v>20</v>
      </c>
      <c r="K54" s="55">
        <f t="shared" si="8"/>
        <v>4</v>
      </c>
      <c r="L54" s="55">
        <v>10</v>
      </c>
      <c r="M54" s="56">
        <f t="shared" si="9"/>
        <v>1</v>
      </c>
      <c r="N54" s="71"/>
      <c r="O54" s="37"/>
      <c r="P54" s="71"/>
      <c r="Q54" s="71"/>
      <c r="R54" s="71"/>
      <c r="S54" s="58"/>
    </row>
    <row r="55" spans="3:20" s="8" customFormat="1" x14ac:dyDescent="0.2">
      <c r="C55" s="69"/>
      <c r="D55" s="82" t="s">
        <v>100</v>
      </c>
      <c r="E55" s="54" t="s">
        <v>101</v>
      </c>
      <c r="F55" s="55">
        <f t="shared" si="7"/>
        <v>0</v>
      </c>
      <c r="G55" s="55">
        <f t="shared" si="2"/>
        <v>0</v>
      </c>
      <c r="H55" s="55">
        <v>0</v>
      </c>
      <c r="I55" s="55">
        <v>0</v>
      </c>
      <c r="J55" s="55">
        <v>0</v>
      </c>
      <c r="K55" s="55">
        <f t="shared" si="8"/>
        <v>0</v>
      </c>
      <c r="L55" s="55">
        <v>0</v>
      </c>
      <c r="M55" s="56">
        <f t="shared" si="9"/>
        <v>0</v>
      </c>
      <c r="N55" s="71"/>
      <c r="O55" s="37"/>
      <c r="P55" s="71"/>
      <c r="Q55" s="71"/>
      <c r="R55" s="71"/>
      <c r="S55" s="58"/>
    </row>
    <row r="56" spans="3:20" s="8" customFormat="1" x14ac:dyDescent="0.2">
      <c r="C56" s="69"/>
      <c r="D56" s="82" t="s">
        <v>102</v>
      </c>
      <c r="E56" s="54" t="s">
        <v>103</v>
      </c>
      <c r="F56" s="55">
        <f t="shared" si="7"/>
        <v>533</v>
      </c>
      <c r="G56" s="55">
        <f t="shared" si="2"/>
        <v>53.300000000000004</v>
      </c>
      <c r="H56" s="55">
        <f>H57+H58+H59+H60+H61+H62+H63</f>
        <v>168</v>
      </c>
      <c r="I56" s="55">
        <f t="shared" ref="I56:M56" si="12">I57+I58+I59+I60+I61+I62+I63</f>
        <v>165</v>
      </c>
      <c r="J56" s="55">
        <f t="shared" si="12"/>
        <v>100</v>
      </c>
      <c r="K56" s="55">
        <f t="shared" si="12"/>
        <v>43.300000000000004</v>
      </c>
      <c r="L56" s="55">
        <f t="shared" si="12"/>
        <v>100</v>
      </c>
      <c r="M56" s="56">
        <f t="shared" si="12"/>
        <v>10</v>
      </c>
      <c r="N56" s="36"/>
      <c r="O56" s="65"/>
      <c r="P56" s="36"/>
      <c r="Q56" s="71"/>
      <c r="R56" s="71"/>
      <c r="S56" s="58"/>
      <c r="T56" s="83"/>
    </row>
    <row r="57" spans="3:20" x14ac:dyDescent="0.2">
      <c r="C57" s="23"/>
      <c r="D57" s="81" t="s">
        <v>104</v>
      </c>
      <c r="E57" s="62" t="s">
        <v>105</v>
      </c>
      <c r="F57" s="63">
        <f t="shared" si="7"/>
        <v>0</v>
      </c>
      <c r="G57" s="63">
        <f t="shared" si="2"/>
        <v>0</v>
      </c>
      <c r="H57" s="63">
        <v>0</v>
      </c>
      <c r="I57" s="63">
        <v>0</v>
      </c>
      <c r="J57" s="63">
        <v>0</v>
      </c>
      <c r="K57" s="63">
        <f t="shared" si="8"/>
        <v>0</v>
      </c>
      <c r="L57" s="63">
        <v>0</v>
      </c>
      <c r="M57" s="64">
        <f t="shared" si="9"/>
        <v>0</v>
      </c>
      <c r="N57" s="57"/>
      <c r="O57" s="65"/>
      <c r="P57" s="57"/>
      <c r="Q57" s="57"/>
      <c r="R57" s="57"/>
      <c r="S57" s="40"/>
      <c r="T57" s="32"/>
    </row>
    <row r="58" spans="3:20" x14ac:dyDescent="0.2">
      <c r="C58" s="23"/>
      <c r="D58" s="81" t="s">
        <v>106</v>
      </c>
      <c r="E58" s="62" t="s">
        <v>107</v>
      </c>
      <c r="F58" s="63">
        <f t="shared" si="7"/>
        <v>10</v>
      </c>
      <c r="G58" s="63">
        <f t="shared" si="2"/>
        <v>1</v>
      </c>
      <c r="H58" s="63">
        <v>5</v>
      </c>
      <c r="I58" s="63">
        <v>5</v>
      </c>
      <c r="J58" s="63">
        <v>0</v>
      </c>
      <c r="K58" s="63">
        <f t="shared" si="8"/>
        <v>1</v>
      </c>
      <c r="L58" s="63">
        <v>0</v>
      </c>
      <c r="M58" s="64">
        <f t="shared" si="9"/>
        <v>0</v>
      </c>
      <c r="N58" s="57"/>
      <c r="O58" s="65"/>
      <c r="P58" s="57"/>
      <c r="Q58" s="57"/>
      <c r="R58" s="57"/>
      <c r="S58" s="40"/>
      <c r="T58" s="32"/>
    </row>
    <row r="59" spans="3:20" x14ac:dyDescent="0.2">
      <c r="C59" s="23"/>
      <c r="D59" s="81" t="s">
        <v>108</v>
      </c>
      <c r="E59" s="62" t="s">
        <v>109</v>
      </c>
      <c r="F59" s="63">
        <f t="shared" si="7"/>
        <v>4</v>
      </c>
      <c r="G59" s="63">
        <f t="shared" si="2"/>
        <v>0.4</v>
      </c>
      <c r="H59" s="63">
        <v>4</v>
      </c>
      <c r="I59" s="63">
        <v>0</v>
      </c>
      <c r="J59" s="63">
        <v>0</v>
      </c>
      <c r="K59" s="63">
        <f t="shared" si="8"/>
        <v>0.4</v>
      </c>
      <c r="L59" s="63">
        <v>0</v>
      </c>
      <c r="M59" s="64">
        <f t="shared" si="9"/>
        <v>0</v>
      </c>
      <c r="N59" s="57"/>
      <c r="O59" s="65"/>
      <c r="P59" s="57"/>
      <c r="Q59" s="57"/>
      <c r="R59" s="57"/>
      <c r="S59" s="40"/>
      <c r="T59" s="32"/>
    </row>
    <row r="60" spans="3:20" x14ac:dyDescent="0.2">
      <c r="C60" s="23"/>
      <c r="D60" s="81" t="s">
        <v>110</v>
      </c>
      <c r="E60" s="62" t="s">
        <v>111</v>
      </c>
      <c r="F60" s="63">
        <f t="shared" si="7"/>
        <v>0</v>
      </c>
      <c r="G60" s="63">
        <f t="shared" si="2"/>
        <v>0</v>
      </c>
      <c r="H60" s="63">
        <v>0</v>
      </c>
      <c r="I60" s="63">
        <v>0</v>
      </c>
      <c r="J60" s="63">
        <v>0</v>
      </c>
      <c r="K60" s="63">
        <f t="shared" si="8"/>
        <v>0</v>
      </c>
      <c r="L60" s="63">
        <v>0</v>
      </c>
      <c r="M60" s="64">
        <f t="shared" si="9"/>
        <v>0</v>
      </c>
      <c r="N60" s="57"/>
      <c r="O60" s="65"/>
      <c r="P60" s="57"/>
      <c r="Q60" s="57"/>
      <c r="R60" s="57"/>
      <c r="S60" s="40"/>
      <c r="T60" s="32"/>
    </row>
    <row r="61" spans="3:20" x14ac:dyDescent="0.2">
      <c r="C61" s="23"/>
      <c r="D61" s="81" t="s">
        <v>112</v>
      </c>
      <c r="E61" s="62" t="s">
        <v>113</v>
      </c>
      <c r="F61" s="63">
        <f t="shared" si="7"/>
        <v>0</v>
      </c>
      <c r="G61" s="63">
        <f t="shared" si="2"/>
        <v>0</v>
      </c>
      <c r="H61" s="63">
        <v>0</v>
      </c>
      <c r="I61" s="63">
        <v>0</v>
      </c>
      <c r="J61" s="63">
        <v>0</v>
      </c>
      <c r="K61" s="63">
        <f t="shared" si="8"/>
        <v>0</v>
      </c>
      <c r="L61" s="63">
        <v>0</v>
      </c>
      <c r="M61" s="64">
        <f t="shared" si="9"/>
        <v>0</v>
      </c>
      <c r="N61" s="57"/>
      <c r="O61" s="65"/>
      <c r="P61" s="57"/>
      <c r="Q61" s="57"/>
      <c r="R61" s="57"/>
      <c r="S61" s="40"/>
      <c r="T61" s="32"/>
    </row>
    <row r="62" spans="3:20" x14ac:dyDescent="0.2">
      <c r="C62" s="23"/>
      <c r="D62" s="81" t="s">
        <v>114</v>
      </c>
      <c r="E62" s="62" t="s">
        <v>115</v>
      </c>
      <c r="F62" s="63">
        <f t="shared" si="7"/>
        <v>3</v>
      </c>
      <c r="G62" s="63">
        <f t="shared" si="2"/>
        <v>0.3</v>
      </c>
      <c r="H62" s="63">
        <v>3</v>
      </c>
      <c r="I62" s="63">
        <v>0</v>
      </c>
      <c r="J62" s="63">
        <v>0</v>
      </c>
      <c r="K62" s="63">
        <f t="shared" si="8"/>
        <v>0.3</v>
      </c>
      <c r="L62" s="63">
        <v>0</v>
      </c>
      <c r="M62" s="64">
        <f t="shared" si="9"/>
        <v>0</v>
      </c>
      <c r="N62" s="57"/>
      <c r="O62" s="65"/>
      <c r="P62" s="57"/>
      <c r="Q62" s="57"/>
      <c r="R62" s="57"/>
      <c r="S62" s="40"/>
      <c r="T62" s="32"/>
    </row>
    <row r="63" spans="3:20" x14ac:dyDescent="0.2">
      <c r="C63" s="23"/>
      <c r="D63" s="81" t="s">
        <v>116</v>
      </c>
      <c r="E63" s="62" t="s">
        <v>117</v>
      </c>
      <c r="F63" s="63">
        <f t="shared" si="7"/>
        <v>516</v>
      </c>
      <c r="G63" s="63">
        <f t="shared" si="2"/>
        <v>51.6</v>
      </c>
      <c r="H63" s="63">
        <v>156</v>
      </c>
      <c r="I63" s="63">
        <v>160</v>
      </c>
      <c r="J63" s="63">
        <v>100</v>
      </c>
      <c r="K63" s="63">
        <f t="shared" si="8"/>
        <v>41.6</v>
      </c>
      <c r="L63" s="63">
        <v>100</v>
      </c>
      <c r="M63" s="64">
        <f t="shared" si="9"/>
        <v>10</v>
      </c>
      <c r="N63" s="57"/>
      <c r="O63" s="65"/>
      <c r="P63" s="57"/>
      <c r="Q63" s="57"/>
      <c r="R63" s="57"/>
      <c r="S63" s="40"/>
      <c r="T63" s="32"/>
    </row>
    <row r="64" spans="3:20" s="8" customFormat="1" ht="12" customHeight="1" x14ac:dyDescent="0.2">
      <c r="C64" s="69"/>
      <c r="D64" s="82" t="s">
        <v>118</v>
      </c>
      <c r="E64" s="54" t="s">
        <v>119</v>
      </c>
      <c r="F64" s="55">
        <f>H64+I64+L64+M64</f>
        <v>0</v>
      </c>
      <c r="G64" s="55">
        <f t="shared" si="2"/>
        <v>0</v>
      </c>
      <c r="H64" s="55">
        <v>0</v>
      </c>
      <c r="I64" s="55">
        <v>0</v>
      </c>
      <c r="J64" s="55">
        <v>0</v>
      </c>
      <c r="K64" s="55">
        <v>0</v>
      </c>
      <c r="L64" s="55">
        <v>0</v>
      </c>
      <c r="M64" s="70">
        <v>0</v>
      </c>
      <c r="N64" s="36"/>
      <c r="O64" s="37"/>
      <c r="P64" s="36"/>
      <c r="Q64" s="71"/>
      <c r="R64" s="71"/>
      <c r="S64" s="58"/>
      <c r="T64" s="83"/>
    </row>
    <row r="65" spans="3:20" x14ac:dyDescent="0.2">
      <c r="C65" s="23"/>
      <c r="D65" s="81" t="s">
        <v>120</v>
      </c>
      <c r="E65" s="62" t="s">
        <v>121</v>
      </c>
      <c r="F65" s="63">
        <f>H65+I65+L65+M65</f>
        <v>0</v>
      </c>
      <c r="G65" s="63">
        <f t="shared" si="2"/>
        <v>0</v>
      </c>
      <c r="H65" s="63">
        <v>0</v>
      </c>
      <c r="I65" s="63">
        <v>0</v>
      </c>
      <c r="J65" s="63">
        <v>0</v>
      </c>
      <c r="K65" s="67">
        <v>0</v>
      </c>
      <c r="L65" s="63">
        <v>0</v>
      </c>
      <c r="M65" s="68">
        <v>0</v>
      </c>
      <c r="N65" s="57"/>
      <c r="O65" s="65"/>
      <c r="P65" s="57"/>
      <c r="Q65" s="57"/>
      <c r="R65" s="57"/>
      <c r="S65" s="40"/>
      <c r="T65" s="32"/>
    </row>
    <row r="66" spans="3:20" x14ac:dyDescent="0.2">
      <c r="C66" s="23"/>
      <c r="D66" s="81" t="s">
        <v>122</v>
      </c>
      <c r="E66" s="62" t="s">
        <v>123</v>
      </c>
      <c r="F66" s="63">
        <f>H66+I66+L66+M66</f>
        <v>0</v>
      </c>
      <c r="G66" s="63">
        <f t="shared" si="2"/>
        <v>0</v>
      </c>
      <c r="H66" s="63">
        <v>0</v>
      </c>
      <c r="I66" s="63">
        <v>0</v>
      </c>
      <c r="J66" s="63">
        <v>0</v>
      </c>
      <c r="K66" s="67">
        <v>0</v>
      </c>
      <c r="L66" s="63">
        <v>0</v>
      </c>
      <c r="M66" s="68">
        <v>0</v>
      </c>
      <c r="N66" s="57"/>
      <c r="O66" s="65"/>
      <c r="P66" s="57"/>
      <c r="Q66" s="57"/>
      <c r="R66" s="57"/>
      <c r="S66" s="40"/>
      <c r="T66" s="32"/>
    </row>
    <row r="67" spans="3:20" s="8" customFormat="1" ht="24" x14ac:dyDescent="0.2">
      <c r="C67" s="69"/>
      <c r="D67" s="84" t="s">
        <v>124</v>
      </c>
      <c r="E67" s="54" t="s">
        <v>125</v>
      </c>
      <c r="F67" s="55">
        <f>H67+I67+J67+L67</f>
        <v>0</v>
      </c>
      <c r="G67" s="55">
        <v>0</v>
      </c>
      <c r="H67" s="55">
        <v>0</v>
      </c>
      <c r="I67" s="55">
        <v>0</v>
      </c>
      <c r="J67" s="55">
        <v>0</v>
      </c>
      <c r="K67" s="55">
        <v>0</v>
      </c>
      <c r="L67" s="55">
        <v>0</v>
      </c>
      <c r="M67" s="70">
        <v>0</v>
      </c>
      <c r="N67" s="36"/>
      <c r="O67" s="37"/>
      <c r="P67" s="71"/>
      <c r="Q67" s="71"/>
      <c r="R67" s="71"/>
      <c r="S67" s="58"/>
      <c r="T67" s="83"/>
    </row>
    <row r="68" spans="3:20" x14ac:dyDescent="0.2">
      <c r="C68" s="23"/>
      <c r="D68" s="82" t="s">
        <v>126</v>
      </c>
      <c r="E68" s="54" t="s">
        <v>127</v>
      </c>
      <c r="F68" s="55">
        <f>H68+I68+J68+L68</f>
        <v>0</v>
      </c>
      <c r="G68" s="55">
        <f t="shared" si="2"/>
        <v>0</v>
      </c>
      <c r="H68" s="55">
        <v>0</v>
      </c>
      <c r="I68" s="55">
        <v>0</v>
      </c>
      <c r="J68" s="55">
        <v>0</v>
      </c>
      <c r="K68" s="72">
        <v>0</v>
      </c>
      <c r="L68" s="55">
        <v>0</v>
      </c>
      <c r="M68" s="70">
        <v>0</v>
      </c>
      <c r="N68" s="57"/>
      <c r="O68" s="65"/>
      <c r="P68" s="57"/>
      <c r="Q68" s="57"/>
      <c r="R68" s="57"/>
      <c r="S68" s="40"/>
      <c r="T68" s="32"/>
    </row>
    <row r="69" spans="3:20" x14ac:dyDescent="0.2">
      <c r="C69" s="23"/>
      <c r="D69" s="76" t="s">
        <v>128</v>
      </c>
      <c r="E69" s="62" t="s">
        <v>129</v>
      </c>
      <c r="F69" s="63">
        <f>H69+I69+J69+L69</f>
        <v>0</v>
      </c>
      <c r="G69" s="63">
        <v>0</v>
      </c>
      <c r="H69" s="63">
        <v>0</v>
      </c>
      <c r="I69" s="63">
        <v>0</v>
      </c>
      <c r="J69" s="63">
        <v>0</v>
      </c>
      <c r="K69" s="67">
        <v>0</v>
      </c>
      <c r="L69" s="63">
        <v>0</v>
      </c>
      <c r="M69" s="68">
        <v>0</v>
      </c>
      <c r="N69" s="57"/>
      <c r="O69" s="65"/>
      <c r="P69" s="57"/>
      <c r="Q69" s="57"/>
      <c r="R69" s="57"/>
      <c r="S69" s="40"/>
      <c r="T69" s="32"/>
    </row>
    <row r="70" spans="3:20" x14ac:dyDescent="0.2">
      <c r="C70" s="23"/>
      <c r="D70" s="76" t="s">
        <v>130</v>
      </c>
      <c r="E70" s="62" t="s">
        <v>131</v>
      </c>
      <c r="F70" s="63">
        <f>H70+I70+J70+L70</f>
        <v>0</v>
      </c>
      <c r="G70" s="63">
        <v>0</v>
      </c>
      <c r="H70" s="63">
        <v>0</v>
      </c>
      <c r="I70" s="63">
        <v>0</v>
      </c>
      <c r="J70" s="63">
        <v>0</v>
      </c>
      <c r="K70" s="67">
        <v>0</v>
      </c>
      <c r="L70" s="63">
        <v>0</v>
      </c>
      <c r="M70" s="68">
        <v>0</v>
      </c>
      <c r="N70" s="57"/>
      <c r="O70" s="65"/>
      <c r="P70" s="57"/>
      <c r="Q70" s="57"/>
      <c r="R70" s="57"/>
      <c r="S70" s="40"/>
      <c r="T70" s="32"/>
    </row>
    <row r="71" spans="3:20" x14ac:dyDescent="0.2">
      <c r="C71" s="23"/>
      <c r="D71" s="76" t="s">
        <v>132</v>
      </c>
      <c r="E71" s="62" t="s">
        <v>133</v>
      </c>
      <c r="F71" s="63">
        <f>H71+I71+J71+L71</f>
        <v>0</v>
      </c>
      <c r="G71" s="63">
        <v>0</v>
      </c>
      <c r="H71" s="63">
        <v>0</v>
      </c>
      <c r="I71" s="63">
        <v>0</v>
      </c>
      <c r="J71" s="63">
        <v>0</v>
      </c>
      <c r="K71" s="67">
        <v>0</v>
      </c>
      <c r="L71" s="63">
        <v>0</v>
      </c>
      <c r="M71" s="68">
        <v>0</v>
      </c>
      <c r="N71" s="57"/>
      <c r="O71" s="65"/>
      <c r="P71" s="57"/>
      <c r="Q71" s="57"/>
      <c r="R71" s="57"/>
      <c r="S71" s="40"/>
      <c r="T71" s="32"/>
    </row>
    <row r="72" spans="3:20" ht="26.25" customHeight="1" x14ac:dyDescent="0.2">
      <c r="C72" s="23"/>
      <c r="D72" s="84" t="s">
        <v>134</v>
      </c>
      <c r="E72" s="54" t="s">
        <v>135</v>
      </c>
      <c r="F72" s="55">
        <f>F73+F77+F81</f>
        <v>19937</v>
      </c>
      <c r="G72" s="55">
        <f t="shared" ref="G72:M72" si="13">G73+G77+G81</f>
        <v>0</v>
      </c>
      <c r="H72" s="55">
        <f t="shared" si="13"/>
        <v>1937</v>
      </c>
      <c r="I72" s="55">
        <f t="shared" si="13"/>
        <v>6000</v>
      </c>
      <c r="J72" s="55">
        <f t="shared" si="13"/>
        <v>6000</v>
      </c>
      <c r="K72" s="55">
        <f t="shared" si="13"/>
        <v>0</v>
      </c>
      <c r="L72" s="55">
        <f t="shared" si="13"/>
        <v>6000</v>
      </c>
      <c r="M72" s="56">
        <f t="shared" si="13"/>
        <v>0</v>
      </c>
      <c r="N72" s="57"/>
      <c r="O72" s="65"/>
      <c r="P72" s="57"/>
      <c r="Q72" s="57"/>
      <c r="R72" s="57"/>
      <c r="S72" s="40"/>
      <c r="T72" s="32"/>
    </row>
    <row r="73" spans="3:20" ht="24" x14ac:dyDescent="0.2">
      <c r="C73" s="23"/>
      <c r="D73" s="85" t="s">
        <v>136</v>
      </c>
      <c r="E73" s="86" t="s">
        <v>137</v>
      </c>
      <c r="F73" s="86">
        <f t="shared" ref="F73:M81" si="14">F74+F75+F76</f>
        <v>5629</v>
      </c>
      <c r="G73" s="86">
        <f t="shared" si="14"/>
        <v>0</v>
      </c>
      <c r="H73" s="86">
        <f t="shared" si="14"/>
        <v>1320</v>
      </c>
      <c r="I73" s="86">
        <f t="shared" si="14"/>
        <v>1430</v>
      </c>
      <c r="J73" s="86">
        <f t="shared" si="14"/>
        <v>1430</v>
      </c>
      <c r="K73" s="86">
        <f t="shared" si="14"/>
        <v>0</v>
      </c>
      <c r="L73" s="86">
        <f t="shared" si="14"/>
        <v>1449</v>
      </c>
      <c r="M73" s="87">
        <f t="shared" si="14"/>
        <v>0</v>
      </c>
      <c r="N73" s="57"/>
      <c r="O73" s="65"/>
      <c r="P73" s="57"/>
      <c r="Q73" s="57"/>
      <c r="R73" s="57"/>
      <c r="S73" s="40"/>
      <c r="T73" s="32"/>
    </row>
    <row r="74" spans="3:20" x14ac:dyDescent="0.2">
      <c r="C74" s="23"/>
      <c r="D74" s="88" t="s">
        <v>128</v>
      </c>
      <c r="E74" s="89" t="s">
        <v>138</v>
      </c>
      <c r="F74" s="89">
        <f>H74+I74+J74+L74</f>
        <v>844</v>
      </c>
      <c r="G74" s="89">
        <f t="shared" si="14"/>
        <v>0</v>
      </c>
      <c r="H74" s="63">
        <v>510</v>
      </c>
      <c r="I74" s="63">
        <v>110</v>
      </c>
      <c r="J74" s="63">
        <v>110</v>
      </c>
      <c r="K74" s="86">
        <f t="shared" si="14"/>
        <v>0</v>
      </c>
      <c r="L74" s="63">
        <v>114</v>
      </c>
      <c r="M74" s="87">
        <f t="shared" si="14"/>
        <v>0</v>
      </c>
      <c r="N74" s="57"/>
      <c r="O74" s="65"/>
      <c r="P74" s="57"/>
      <c r="Q74" s="57"/>
      <c r="R74" s="57"/>
      <c r="S74" s="40"/>
      <c r="T74" s="32"/>
    </row>
    <row r="75" spans="3:20" x14ac:dyDescent="0.2">
      <c r="C75" s="23"/>
      <c r="D75" s="88" t="s">
        <v>130</v>
      </c>
      <c r="E75" s="89" t="s">
        <v>139</v>
      </c>
      <c r="F75" s="89">
        <f t="shared" ref="F75:F84" si="15">H75+I75+J75+L75</f>
        <v>4785</v>
      </c>
      <c r="G75" s="89">
        <f t="shared" si="14"/>
        <v>0</v>
      </c>
      <c r="H75" s="63">
        <v>810</v>
      </c>
      <c r="I75" s="63">
        <v>1320</v>
      </c>
      <c r="J75" s="63">
        <v>1320</v>
      </c>
      <c r="K75" s="86">
        <f t="shared" si="14"/>
        <v>0</v>
      </c>
      <c r="L75" s="63">
        <v>1335</v>
      </c>
      <c r="M75" s="87">
        <f t="shared" si="14"/>
        <v>0</v>
      </c>
      <c r="N75" s="57"/>
      <c r="O75" s="65"/>
      <c r="P75" s="57"/>
      <c r="Q75" s="57"/>
      <c r="R75" s="57"/>
      <c r="S75" s="40"/>
      <c r="T75" s="32"/>
    </row>
    <row r="76" spans="3:20" x14ac:dyDescent="0.2">
      <c r="C76" s="23"/>
      <c r="D76" s="88" t="s">
        <v>132</v>
      </c>
      <c r="E76" s="89" t="s">
        <v>140</v>
      </c>
      <c r="F76" s="89">
        <f t="shared" si="15"/>
        <v>0</v>
      </c>
      <c r="G76" s="89">
        <f t="shared" si="14"/>
        <v>0</v>
      </c>
      <c r="H76" s="63">
        <v>0</v>
      </c>
      <c r="I76" s="63">
        <v>0</v>
      </c>
      <c r="J76" s="63">
        <v>0</v>
      </c>
      <c r="K76" s="86">
        <f t="shared" si="14"/>
        <v>0</v>
      </c>
      <c r="L76" s="63">
        <v>0</v>
      </c>
      <c r="M76" s="87">
        <f t="shared" si="14"/>
        <v>0</v>
      </c>
      <c r="N76" s="57"/>
      <c r="O76" s="65"/>
      <c r="P76" s="57"/>
      <c r="Q76" s="57"/>
      <c r="R76" s="57"/>
      <c r="S76" s="40"/>
      <c r="T76" s="32"/>
    </row>
    <row r="77" spans="3:20" ht="13.5" customHeight="1" x14ac:dyDescent="0.2">
      <c r="C77" s="23"/>
      <c r="D77" s="85" t="s">
        <v>141</v>
      </c>
      <c r="E77" s="86" t="s">
        <v>142</v>
      </c>
      <c r="F77" s="86">
        <f>F78+F79+F80</f>
        <v>14291</v>
      </c>
      <c r="G77" s="86">
        <f t="shared" si="14"/>
        <v>0</v>
      </c>
      <c r="H77" s="86">
        <f>H78+H79+H80</f>
        <v>600</v>
      </c>
      <c r="I77" s="86">
        <f>I78+I79+I80</f>
        <v>4570</v>
      </c>
      <c r="J77" s="86">
        <f>J78+J79+J80</f>
        <v>4570</v>
      </c>
      <c r="K77" s="86">
        <f t="shared" si="14"/>
        <v>0</v>
      </c>
      <c r="L77" s="86">
        <f>L78+L79+L80</f>
        <v>4551</v>
      </c>
      <c r="M77" s="87">
        <f t="shared" si="14"/>
        <v>0</v>
      </c>
      <c r="N77" s="57"/>
      <c r="O77" s="65"/>
      <c r="P77" s="57"/>
      <c r="Q77" s="57"/>
      <c r="R77" s="57"/>
      <c r="S77" s="40"/>
      <c r="T77" s="32"/>
    </row>
    <row r="78" spans="3:20" x14ac:dyDescent="0.2">
      <c r="C78" s="23"/>
      <c r="D78" s="88" t="s">
        <v>128</v>
      </c>
      <c r="E78" s="89" t="s">
        <v>143</v>
      </c>
      <c r="F78" s="89">
        <f t="shared" si="15"/>
        <v>2219</v>
      </c>
      <c r="G78" s="89">
        <f t="shared" si="14"/>
        <v>0</v>
      </c>
      <c r="H78" s="63">
        <v>100</v>
      </c>
      <c r="I78" s="63">
        <v>710</v>
      </c>
      <c r="J78" s="63">
        <v>710</v>
      </c>
      <c r="K78" s="86">
        <f t="shared" si="14"/>
        <v>0</v>
      </c>
      <c r="L78" s="63">
        <v>699</v>
      </c>
      <c r="M78" s="87">
        <f t="shared" si="14"/>
        <v>0</v>
      </c>
      <c r="N78" s="57"/>
      <c r="O78" s="65"/>
      <c r="P78" s="57"/>
      <c r="Q78" s="57"/>
      <c r="R78" s="57"/>
      <c r="S78" s="40"/>
      <c r="T78" s="32"/>
    </row>
    <row r="79" spans="3:20" x14ac:dyDescent="0.2">
      <c r="C79" s="23"/>
      <c r="D79" s="88" t="s">
        <v>130</v>
      </c>
      <c r="E79" s="89" t="s">
        <v>144</v>
      </c>
      <c r="F79" s="89">
        <f t="shared" si="15"/>
        <v>12072</v>
      </c>
      <c r="G79" s="89">
        <f t="shared" si="14"/>
        <v>0</v>
      </c>
      <c r="H79" s="63">
        <v>500</v>
      </c>
      <c r="I79" s="63">
        <v>3860</v>
      </c>
      <c r="J79" s="63">
        <v>3860</v>
      </c>
      <c r="K79" s="86">
        <f t="shared" si="14"/>
        <v>0</v>
      </c>
      <c r="L79" s="63">
        <v>3852</v>
      </c>
      <c r="M79" s="87">
        <f t="shared" si="14"/>
        <v>0</v>
      </c>
      <c r="N79" s="57"/>
      <c r="O79" s="65"/>
      <c r="P79" s="57"/>
      <c r="Q79" s="57"/>
      <c r="R79" s="57"/>
      <c r="S79" s="40"/>
      <c r="T79" s="32"/>
    </row>
    <row r="80" spans="3:20" x14ac:dyDescent="0.2">
      <c r="C80" s="23"/>
      <c r="D80" s="88" t="s">
        <v>132</v>
      </c>
      <c r="E80" s="89" t="s">
        <v>145</v>
      </c>
      <c r="F80" s="89">
        <f t="shared" si="15"/>
        <v>0</v>
      </c>
      <c r="G80" s="89">
        <f t="shared" si="14"/>
        <v>0</v>
      </c>
      <c r="H80" s="63">
        <v>0</v>
      </c>
      <c r="I80" s="63">
        <v>0</v>
      </c>
      <c r="J80" s="63">
        <v>0</v>
      </c>
      <c r="K80" s="63">
        <v>0</v>
      </c>
      <c r="L80" s="63">
        <v>0</v>
      </c>
      <c r="M80" s="64">
        <v>0</v>
      </c>
      <c r="N80" s="57"/>
      <c r="O80" s="65"/>
      <c r="P80" s="57"/>
      <c r="Q80" s="57"/>
      <c r="R80" s="57"/>
      <c r="S80" s="40"/>
      <c r="T80" s="32"/>
    </row>
    <row r="81" spans="3:20" x14ac:dyDescent="0.2">
      <c r="C81" s="23"/>
      <c r="D81" s="84" t="s">
        <v>146</v>
      </c>
      <c r="E81" s="54" t="s">
        <v>147</v>
      </c>
      <c r="F81" s="86">
        <f t="shared" si="15"/>
        <v>17</v>
      </c>
      <c r="G81" s="55">
        <f t="shared" si="14"/>
        <v>0</v>
      </c>
      <c r="H81" s="55">
        <f t="shared" si="14"/>
        <v>17</v>
      </c>
      <c r="I81" s="55">
        <f t="shared" si="14"/>
        <v>0</v>
      </c>
      <c r="J81" s="55">
        <f t="shared" si="14"/>
        <v>0</v>
      </c>
      <c r="K81" s="55">
        <f t="shared" si="14"/>
        <v>0</v>
      </c>
      <c r="L81" s="55">
        <f t="shared" si="14"/>
        <v>0</v>
      </c>
      <c r="M81" s="56">
        <f t="shared" si="14"/>
        <v>0</v>
      </c>
      <c r="N81" s="57"/>
      <c r="O81" s="65"/>
      <c r="P81" s="57"/>
      <c r="Q81" s="57"/>
      <c r="R81" s="57"/>
      <c r="S81" s="40"/>
      <c r="T81" s="32"/>
    </row>
    <row r="82" spans="3:20" x14ac:dyDescent="0.2">
      <c r="C82" s="23"/>
      <c r="D82" s="76" t="s">
        <v>148</v>
      </c>
      <c r="E82" s="62" t="s">
        <v>149</v>
      </c>
      <c r="F82" s="89">
        <f t="shared" si="15"/>
        <v>17</v>
      </c>
      <c r="G82" s="63">
        <f>K82+M82</f>
        <v>0</v>
      </c>
      <c r="H82" s="63">
        <v>17</v>
      </c>
      <c r="I82" s="63">
        <v>0</v>
      </c>
      <c r="J82" s="63">
        <v>0</v>
      </c>
      <c r="K82" s="67">
        <v>0</v>
      </c>
      <c r="L82" s="63">
        <v>0</v>
      </c>
      <c r="M82" s="68">
        <v>0</v>
      </c>
      <c r="N82" s="57"/>
      <c r="O82" s="65"/>
      <c r="P82" s="57"/>
      <c r="Q82" s="57"/>
      <c r="R82" s="57"/>
      <c r="S82" s="40"/>
      <c r="T82" s="32"/>
    </row>
    <row r="83" spans="3:20" x14ac:dyDescent="0.2">
      <c r="C83" s="23"/>
      <c r="D83" s="76" t="s">
        <v>130</v>
      </c>
      <c r="E83" s="62" t="s">
        <v>150</v>
      </c>
      <c r="F83" s="89">
        <f t="shared" si="15"/>
        <v>0</v>
      </c>
      <c r="G83" s="63">
        <v>0</v>
      </c>
      <c r="H83" s="63">
        <v>0</v>
      </c>
      <c r="I83" s="63">
        <v>0</v>
      </c>
      <c r="J83" s="63">
        <v>0</v>
      </c>
      <c r="K83" s="67">
        <v>0</v>
      </c>
      <c r="L83" s="63">
        <v>0</v>
      </c>
      <c r="M83" s="68">
        <v>0</v>
      </c>
      <c r="N83" s="57"/>
      <c r="O83" s="65"/>
      <c r="P83" s="57"/>
      <c r="Q83" s="57"/>
      <c r="R83" s="57"/>
      <c r="S83" s="40"/>
      <c r="T83" s="32"/>
    </row>
    <row r="84" spans="3:20" x14ac:dyDescent="0.2">
      <c r="C84" s="23"/>
      <c r="D84" s="76" t="s">
        <v>132</v>
      </c>
      <c r="E84" s="62" t="s">
        <v>151</v>
      </c>
      <c r="F84" s="89">
        <f t="shared" si="15"/>
        <v>0</v>
      </c>
      <c r="G84" s="63">
        <v>0</v>
      </c>
      <c r="H84" s="63">
        <v>0</v>
      </c>
      <c r="I84" s="63">
        <v>0</v>
      </c>
      <c r="J84" s="63">
        <v>0</v>
      </c>
      <c r="K84" s="67">
        <v>0</v>
      </c>
      <c r="L84" s="63">
        <v>0</v>
      </c>
      <c r="M84" s="68">
        <v>0</v>
      </c>
      <c r="N84" s="57"/>
      <c r="O84" s="65"/>
      <c r="P84" s="57"/>
      <c r="Q84" s="57"/>
      <c r="R84" s="57"/>
      <c r="S84" s="40"/>
      <c r="T84" s="32"/>
    </row>
    <row r="85" spans="3:20" x14ac:dyDescent="0.2">
      <c r="C85" s="23"/>
      <c r="D85" s="82" t="s">
        <v>102</v>
      </c>
      <c r="E85" s="54" t="s">
        <v>152</v>
      </c>
      <c r="F85" s="55">
        <f>F86</f>
        <v>280</v>
      </c>
      <c r="G85" s="55">
        <f t="shared" ref="G85:M85" si="16">G86</f>
        <v>0</v>
      </c>
      <c r="H85" s="55">
        <f t="shared" si="16"/>
        <v>70</v>
      </c>
      <c r="I85" s="55">
        <f t="shared" si="16"/>
        <v>70</v>
      </c>
      <c r="J85" s="55">
        <f t="shared" si="16"/>
        <v>70</v>
      </c>
      <c r="K85" s="55">
        <f t="shared" si="16"/>
        <v>0</v>
      </c>
      <c r="L85" s="55">
        <f t="shared" si="16"/>
        <v>70</v>
      </c>
      <c r="M85" s="55">
        <f t="shared" si="16"/>
        <v>0</v>
      </c>
      <c r="N85" s="57"/>
      <c r="O85" s="37"/>
      <c r="P85" s="57"/>
      <c r="Q85" s="57"/>
      <c r="R85" s="57"/>
      <c r="S85" s="40"/>
      <c r="T85" s="32"/>
    </row>
    <row r="86" spans="3:20" x14ac:dyDescent="0.2">
      <c r="C86" s="23"/>
      <c r="D86" s="81" t="s">
        <v>153</v>
      </c>
      <c r="E86" s="62" t="s">
        <v>154</v>
      </c>
      <c r="F86" s="63">
        <f>H86+I86+J86+L86</f>
        <v>280</v>
      </c>
      <c r="G86" s="63">
        <f>K86+M86</f>
        <v>0</v>
      </c>
      <c r="H86" s="63">
        <v>70</v>
      </c>
      <c r="I86" s="63">
        <v>70</v>
      </c>
      <c r="J86" s="63">
        <v>70</v>
      </c>
      <c r="K86" s="67">
        <v>0</v>
      </c>
      <c r="L86" s="63">
        <v>70</v>
      </c>
      <c r="M86" s="68">
        <v>0</v>
      </c>
      <c r="N86" s="57"/>
      <c r="O86" s="65"/>
      <c r="P86" s="57"/>
      <c r="Q86" s="57"/>
      <c r="R86" s="57"/>
      <c r="S86" s="40"/>
      <c r="T86" s="32"/>
    </row>
    <row r="87" spans="3:20" x14ac:dyDescent="0.2">
      <c r="C87" s="23"/>
      <c r="D87" s="81" t="s">
        <v>155</v>
      </c>
      <c r="E87" s="62" t="s">
        <v>156</v>
      </c>
      <c r="F87" s="63">
        <f>H87+I87+L87+M87</f>
        <v>0</v>
      </c>
      <c r="G87" s="63">
        <f>K87+M87</f>
        <v>0</v>
      </c>
      <c r="H87" s="63">
        <v>0</v>
      </c>
      <c r="I87" s="63">
        <v>0</v>
      </c>
      <c r="J87" s="63">
        <v>0</v>
      </c>
      <c r="K87" s="67">
        <v>0</v>
      </c>
      <c r="L87" s="63">
        <v>0</v>
      </c>
      <c r="M87" s="68">
        <v>0</v>
      </c>
      <c r="N87" s="57"/>
      <c r="O87" s="65"/>
      <c r="P87" s="57"/>
      <c r="Q87" s="57"/>
      <c r="R87" s="57"/>
      <c r="S87" s="40"/>
      <c r="T87" s="32"/>
    </row>
    <row r="88" spans="3:20" s="8" customFormat="1" x14ac:dyDescent="0.2">
      <c r="C88" s="69"/>
      <c r="D88" s="82" t="s">
        <v>157</v>
      </c>
      <c r="E88" s="54" t="s">
        <v>158</v>
      </c>
      <c r="F88" s="55">
        <f>F89</f>
        <v>250</v>
      </c>
      <c r="G88" s="55">
        <f>K88+M88</f>
        <v>25</v>
      </c>
      <c r="H88" s="55">
        <v>50</v>
      </c>
      <c r="I88" s="55">
        <v>50</v>
      </c>
      <c r="J88" s="55">
        <v>50</v>
      </c>
      <c r="K88" s="55">
        <f>SUM(H88:J88)*10/100</f>
        <v>15</v>
      </c>
      <c r="L88" s="55">
        <v>100</v>
      </c>
      <c r="M88" s="70">
        <f>L88*10/100</f>
        <v>10</v>
      </c>
      <c r="N88" s="36"/>
      <c r="O88" s="37"/>
      <c r="P88" s="36"/>
      <c r="Q88" s="71"/>
      <c r="R88" s="71"/>
      <c r="S88" s="60"/>
      <c r="T88" s="83"/>
    </row>
    <row r="89" spans="3:20" x14ac:dyDescent="0.2">
      <c r="C89" s="23"/>
      <c r="D89" s="82" t="s">
        <v>159</v>
      </c>
      <c r="E89" s="54">
        <v>71</v>
      </c>
      <c r="F89" s="55">
        <f>F90</f>
        <v>250</v>
      </c>
      <c r="G89" s="55">
        <f>K89+M89</f>
        <v>25</v>
      </c>
      <c r="H89" s="55">
        <v>50</v>
      </c>
      <c r="I89" s="55">
        <v>50</v>
      </c>
      <c r="J89" s="55">
        <v>50</v>
      </c>
      <c r="K89" s="55">
        <f t="shared" ref="K89:K95" si="17">SUM(H89:J89)*10/100</f>
        <v>15</v>
      </c>
      <c r="L89" s="55">
        <v>100</v>
      </c>
      <c r="M89" s="70">
        <f t="shared" ref="M89:M95" si="18">L89*10/100</f>
        <v>10</v>
      </c>
      <c r="N89" s="90"/>
      <c r="O89" s="65"/>
      <c r="P89" s="90"/>
      <c r="Q89" s="57"/>
      <c r="R89" s="57"/>
      <c r="S89" s="40"/>
      <c r="T89" s="32"/>
    </row>
    <row r="90" spans="3:20" x14ac:dyDescent="0.2">
      <c r="C90" s="23"/>
      <c r="D90" s="82" t="s">
        <v>160</v>
      </c>
      <c r="E90" s="54" t="s">
        <v>161</v>
      </c>
      <c r="F90" s="55">
        <f>F91+F92+F93+F94+F95</f>
        <v>250</v>
      </c>
      <c r="G90" s="55">
        <f t="shared" ref="G90:L90" si="19">G91+G92+G93+G94+G95</f>
        <v>25</v>
      </c>
      <c r="H90" s="55">
        <f t="shared" si="19"/>
        <v>50</v>
      </c>
      <c r="I90" s="55">
        <f t="shared" si="19"/>
        <v>50</v>
      </c>
      <c r="J90" s="55">
        <f t="shared" si="19"/>
        <v>50</v>
      </c>
      <c r="K90" s="55">
        <f t="shared" si="17"/>
        <v>15</v>
      </c>
      <c r="L90" s="55">
        <f t="shared" si="19"/>
        <v>100</v>
      </c>
      <c r="M90" s="70">
        <f t="shared" si="18"/>
        <v>10</v>
      </c>
      <c r="N90" s="90"/>
      <c r="O90" s="65"/>
      <c r="P90" s="90"/>
      <c r="Q90" s="57"/>
      <c r="R90" s="57"/>
      <c r="S90" s="40"/>
      <c r="T90" s="32"/>
    </row>
    <row r="91" spans="3:20" x14ac:dyDescent="0.2">
      <c r="C91" s="23"/>
      <c r="D91" s="81" t="s">
        <v>162</v>
      </c>
      <c r="E91" s="62" t="s">
        <v>163</v>
      </c>
      <c r="F91" s="63">
        <f>H91+I91+L91+M91</f>
        <v>0</v>
      </c>
      <c r="G91" s="63">
        <f>K91+M91</f>
        <v>0</v>
      </c>
      <c r="H91" s="63">
        <v>0</v>
      </c>
      <c r="I91" s="63">
        <v>0</v>
      </c>
      <c r="J91" s="63">
        <v>0</v>
      </c>
      <c r="K91" s="63">
        <f t="shared" si="17"/>
        <v>0</v>
      </c>
      <c r="L91" s="63">
        <v>0</v>
      </c>
      <c r="M91" s="68">
        <f t="shared" si="18"/>
        <v>0</v>
      </c>
      <c r="N91" s="57"/>
      <c r="O91" s="65"/>
      <c r="P91" s="57"/>
      <c r="Q91" s="57"/>
      <c r="R91" s="57"/>
      <c r="S91" s="40"/>
      <c r="T91" s="32"/>
    </row>
    <row r="92" spans="3:20" x14ac:dyDescent="0.2">
      <c r="C92" s="91"/>
      <c r="D92" s="81" t="s">
        <v>164</v>
      </c>
      <c r="E92" s="62" t="s">
        <v>165</v>
      </c>
      <c r="F92" s="63">
        <f>H92+I92+J92+L92</f>
        <v>250</v>
      </c>
      <c r="G92" s="63">
        <f>K92+M92</f>
        <v>25</v>
      </c>
      <c r="H92" s="63">
        <v>50</v>
      </c>
      <c r="I92" s="63">
        <v>50</v>
      </c>
      <c r="J92" s="63">
        <v>50</v>
      </c>
      <c r="K92" s="63">
        <f t="shared" si="17"/>
        <v>15</v>
      </c>
      <c r="L92" s="63">
        <v>100</v>
      </c>
      <c r="M92" s="68">
        <f t="shared" si="18"/>
        <v>10</v>
      </c>
      <c r="N92" s="57"/>
      <c r="O92" s="65"/>
      <c r="P92" s="57"/>
      <c r="Q92" s="57"/>
      <c r="R92" s="57"/>
      <c r="S92" s="40"/>
      <c r="T92" s="32"/>
    </row>
    <row r="93" spans="3:20" x14ac:dyDescent="0.2">
      <c r="C93" s="91" t="s">
        <v>166</v>
      </c>
      <c r="D93" s="81" t="s">
        <v>167</v>
      </c>
      <c r="E93" s="62" t="s">
        <v>168</v>
      </c>
      <c r="F93" s="63">
        <f>H93+I93+J93+L93</f>
        <v>0</v>
      </c>
      <c r="G93" s="63">
        <f>K93+M93</f>
        <v>0</v>
      </c>
      <c r="H93" s="63">
        <v>0</v>
      </c>
      <c r="I93" s="63">
        <v>0</v>
      </c>
      <c r="J93" s="63">
        <v>0</v>
      </c>
      <c r="K93" s="63">
        <f t="shared" si="17"/>
        <v>0</v>
      </c>
      <c r="L93" s="63">
        <v>0</v>
      </c>
      <c r="M93" s="68">
        <f t="shared" si="18"/>
        <v>0</v>
      </c>
      <c r="N93" s="57"/>
      <c r="O93" s="65"/>
      <c r="P93" s="57"/>
      <c r="Q93" s="57"/>
      <c r="R93" s="57"/>
      <c r="S93" s="40"/>
      <c r="T93" s="32"/>
    </row>
    <row r="94" spans="3:20" x14ac:dyDescent="0.2">
      <c r="C94" s="91"/>
      <c r="D94" s="81" t="s">
        <v>169</v>
      </c>
      <c r="E94" s="62" t="s">
        <v>170</v>
      </c>
      <c r="F94" s="63">
        <f>H94+I94+J94+L94</f>
        <v>0</v>
      </c>
      <c r="G94" s="63">
        <f>K94+M94</f>
        <v>0</v>
      </c>
      <c r="H94" s="63">
        <v>0</v>
      </c>
      <c r="I94" s="63">
        <v>0</v>
      </c>
      <c r="J94" s="63">
        <v>0</v>
      </c>
      <c r="K94" s="63">
        <f t="shared" si="17"/>
        <v>0</v>
      </c>
      <c r="L94" s="63">
        <v>0</v>
      </c>
      <c r="M94" s="68">
        <f t="shared" si="18"/>
        <v>0</v>
      </c>
      <c r="N94" s="57"/>
      <c r="O94" s="65"/>
      <c r="P94" s="57"/>
      <c r="Q94" s="57"/>
      <c r="R94" s="57"/>
      <c r="S94" s="40"/>
      <c r="T94" s="32"/>
    </row>
    <row r="95" spans="3:20" ht="13.5" thickBot="1" x14ac:dyDescent="0.25">
      <c r="C95" s="23"/>
      <c r="D95" s="92" t="s">
        <v>171</v>
      </c>
      <c r="E95" s="93" t="s">
        <v>172</v>
      </c>
      <c r="F95" s="94">
        <f>H95+I95+J95+L95</f>
        <v>0</v>
      </c>
      <c r="G95" s="94">
        <f>K95+M95</f>
        <v>0</v>
      </c>
      <c r="H95" s="94">
        <v>0</v>
      </c>
      <c r="I95" s="94">
        <v>0</v>
      </c>
      <c r="J95" s="94">
        <v>0</v>
      </c>
      <c r="K95" s="94">
        <f t="shared" si="17"/>
        <v>0</v>
      </c>
      <c r="L95" s="94">
        <v>0</v>
      </c>
      <c r="M95" s="95">
        <f t="shared" si="18"/>
        <v>0</v>
      </c>
      <c r="N95" s="57"/>
      <c r="O95" s="65"/>
      <c r="P95" s="57"/>
      <c r="Q95" s="57"/>
      <c r="R95" s="57"/>
      <c r="S95" s="40"/>
      <c r="T95" s="32"/>
    </row>
    <row r="96" spans="3:20" ht="15" customHeight="1" x14ac:dyDescent="0.2">
      <c r="C96" s="23"/>
      <c r="D96" s="96"/>
      <c r="E96" s="96"/>
      <c r="F96" s="97"/>
      <c r="G96" s="97"/>
      <c r="H96" s="98"/>
      <c r="I96" s="98"/>
      <c r="J96" s="98"/>
      <c r="K96" s="98"/>
      <c r="L96" s="57"/>
      <c r="M96" s="57"/>
      <c r="N96" s="57"/>
      <c r="O96" s="99"/>
      <c r="P96" s="57"/>
      <c r="Q96" s="57"/>
      <c r="R96" s="57"/>
      <c r="S96" s="40"/>
      <c r="T96" s="32"/>
    </row>
    <row r="97" spans="3:19" x14ac:dyDescent="0.2">
      <c r="C97" s="23"/>
      <c r="D97" s="100"/>
      <c r="E97" s="96"/>
      <c r="F97" s="97"/>
      <c r="G97" s="97"/>
      <c r="H97" s="97"/>
      <c r="I97" s="101"/>
      <c r="J97" s="101"/>
      <c r="K97" s="101"/>
      <c r="L97" s="102"/>
      <c r="M97" s="103"/>
      <c r="N97" s="57"/>
      <c r="O97" s="99"/>
      <c r="P97" s="57"/>
      <c r="Q97" s="57"/>
      <c r="R97" s="57"/>
      <c r="S97" s="32"/>
    </row>
    <row r="98" spans="3:19" x14ac:dyDescent="0.2">
      <c r="C98" s="104"/>
      <c r="D98" s="105"/>
      <c r="E98" s="106"/>
      <c r="F98" s="97"/>
      <c r="G98" s="97"/>
      <c r="H98" s="97"/>
      <c r="I98" s="97"/>
      <c r="J98" s="97"/>
      <c r="K98" s="97"/>
      <c r="L98" s="106"/>
      <c r="M98" s="103"/>
      <c r="N98" s="57"/>
      <c r="O98" s="99"/>
      <c r="P98" s="57"/>
      <c r="Q98" s="57"/>
      <c r="R98" s="57"/>
      <c r="S98" s="32"/>
    </row>
    <row r="99" spans="3:19" ht="16.5" thickBot="1" x14ac:dyDescent="0.3">
      <c r="C99" s="104"/>
      <c r="D99" s="24" t="s">
        <v>173</v>
      </c>
      <c r="E99" s="25"/>
      <c r="F99" s="107"/>
      <c r="G99" s="27"/>
      <c r="H99" s="27"/>
      <c r="I99" s="27"/>
      <c r="J99" s="27"/>
      <c r="K99" s="27"/>
      <c r="L99" s="27"/>
      <c r="M99" s="28" t="s">
        <v>8</v>
      </c>
      <c r="N99" s="28"/>
      <c r="O99" s="99"/>
      <c r="P99" s="57"/>
      <c r="Q99" s="57"/>
      <c r="R99" s="57"/>
      <c r="S99" s="32"/>
    </row>
    <row r="100" spans="3:19" ht="12.75" customHeight="1" x14ac:dyDescent="0.2">
      <c r="C100" s="104"/>
      <c r="D100" s="141" t="s">
        <v>9</v>
      </c>
      <c r="E100" s="143" t="s">
        <v>10</v>
      </c>
      <c r="F100" s="143" t="s">
        <v>174</v>
      </c>
      <c r="G100" s="155" t="s">
        <v>12</v>
      </c>
      <c r="H100" s="145" t="s">
        <v>13</v>
      </c>
      <c r="I100" s="145" t="s">
        <v>14</v>
      </c>
      <c r="J100" s="159" t="s">
        <v>15</v>
      </c>
      <c r="K100" s="155" t="s">
        <v>12</v>
      </c>
      <c r="L100" s="159" t="s">
        <v>16</v>
      </c>
      <c r="M100" s="166" t="s">
        <v>12</v>
      </c>
      <c r="N100" s="158"/>
      <c r="O100" s="99"/>
      <c r="P100" s="57"/>
      <c r="Q100" s="57"/>
      <c r="R100" s="57"/>
      <c r="S100" s="32"/>
    </row>
    <row r="101" spans="3:19" ht="39" customHeight="1" thickBot="1" x14ac:dyDescent="0.25">
      <c r="C101" s="104"/>
      <c r="D101" s="153"/>
      <c r="E101" s="154"/>
      <c r="F101" s="154"/>
      <c r="G101" s="156"/>
      <c r="H101" s="157"/>
      <c r="I101" s="157"/>
      <c r="J101" s="165"/>
      <c r="K101" s="156"/>
      <c r="L101" s="165"/>
      <c r="M101" s="167"/>
      <c r="N101" s="158"/>
      <c r="O101" s="99"/>
      <c r="P101" s="57"/>
      <c r="Q101" s="57"/>
      <c r="R101" s="57"/>
      <c r="S101" s="32"/>
    </row>
    <row r="102" spans="3:19" ht="15" customHeight="1" thickBot="1" x14ac:dyDescent="0.25">
      <c r="C102" s="104"/>
      <c r="D102" s="108" t="s">
        <v>17</v>
      </c>
      <c r="E102" s="109" t="s">
        <v>18</v>
      </c>
      <c r="F102" s="110" t="s">
        <v>19</v>
      </c>
      <c r="G102" s="110" t="s">
        <v>20</v>
      </c>
      <c r="H102" s="110" t="s">
        <v>21</v>
      </c>
      <c r="I102" s="110" t="s">
        <v>22</v>
      </c>
      <c r="J102" s="110" t="s">
        <v>23</v>
      </c>
      <c r="K102" s="110" t="s">
        <v>24</v>
      </c>
      <c r="L102" s="110" t="s">
        <v>25</v>
      </c>
      <c r="M102" s="111" t="s">
        <v>26</v>
      </c>
      <c r="N102" s="112"/>
      <c r="O102" s="99"/>
      <c r="P102" s="57"/>
      <c r="Q102" s="57"/>
      <c r="R102" s="57"/>
      <c r="S102" s="32"/>
    </row>
    <row r="103" spans="3:19" ht="16.5" customHeight="1" x14ac:dyDescent="0.2">
      <c r="C103" s="104"/>
      <c r="D103" s="113" t="s">
        <v>175</v>
      </c>
      <c r="E103" s="50" t="s">
        <v>176</v>
      </c>
      <c r="F103" s="114">
        <f>F104</f>
        <v>300</v>
      </c>
      <c r="G103" s="114">
        <f t="shared" ref="G103:M103" si="20">G104</f>
        <v>0</v>
      </c>
      <c r="H103" s="114">
        <f t="shared" si="20"/>
        <v>300</v>
      </c>
      <c r="I103" s="114">
        <f t="shared" si="20"/>
        <v>0</v>
      </c>
      <c r="J103" s="114">
        <f t="shared" si="20"/>
        <v>0</v>
      </c>
      <c r="K103" s="114">
        <f t="shared" si="20"/>
        <v>0</v>
      </c>
      <c r="L103" s="114">
        <f t="shared" si="20"/>
        <v>0</v>
      </c>
      <c r="M103" s="115">
        <f t="shared" si="20"/>
        <v>0</v>
      </c>
      <c r="N103" s="36"/>
      <c r="O103" s="99"/>
      <c r="P103" s="57"/>
      <c r="Q103" s="57"/>
      <c r="R103" s="57"/>
      <c r="S103" s="32"/>
    </row>
    <row r="104" spans="3:19" x14ac:dyDescent="0.2">
      <c r="C104" s="104"/>
      <c r="D104" s="53" t="s">
        <v>29</v>
      </c>
      <c r="E104" s="54" t="s">
        <v>177</v>
      </c>
      <c r="F104" s="86">
        <f>F105+F110</f>
        <v>300</v>
      </c>
      <c r="G104" s="86">
        <f t="shared" ref="G104:M104" si="21">G105+G110</f>
        <v>0</v>
      </c>
      <c r="H104" s="86">
        <f t="shared" si="21"/>
        <v>300</v>
      </c>
      <c r="I104" s="86">
        <f t="shared" si="21"/>
        <v>0</v>
      </c>
      <c r="J104" s="86">
        <f t="shared" si="21"/>
        <v>0</v>
      </c>
      <c r="K104" s="86">
        <f t="shared" si="21"/>
        <v>0</v>
      </c>
      <c r="L104" s="86">
        <f t="shared" si="21"/>
        <v>0</v>
      </c>
      <c r="M104" s="87">
        <f t="shared" si="21"/>
        <v>0</v>
      </c>
      <c r="N104" s="36"/>
      <c r="O104" s="99"/>
      <c r="P104" s="57"/>
      <c r="Q104" s="57"/>
      <c r="R104" s="57"/>
      <c r="S104" s="32"/>
    </row>
    <row r="105" spans="3:19" ht="24" x14ac:dyDescent="0.2">
      <c r="C105" s="22"/>
      <c r="D105" s="116" t="s">
        <v>178</v>
      </c>
      <c r="E105" s="54" t="s">
        <v>125</v>
      </c>
      <c r="F105" s="86">
        <f>F106+F108</f>
        <v>0</v>
      </c>
      <c r="G105" s="86">
        <v>0</v>
      </c>
      <c r="H105" s="86">
        <f>H106+H108</f>
        <v>0</v>
      </c>
      <c r="I105" s="86">
        <v>0</v>
      </c>
      <c r="J105" s="86">
        <f>J108</f>
        <v>0</v>
      </c>
      <c r="K105" s="86">
        <f>K106+K108</f>
        <v>0</v>
      </c>
      <c r="L105" s="86">
        <f>L106+L108</f>
        <v>0</v>
      </c>
      <c r="M105" s="87">
        <f>M106+M108</f>
        <v>0</v>
      </c>
      <c r="N105" s="36"/>
      <c r="O105" s="117"/>
      <c r="P105" s="104"/>
      <c r="Q105" s="32"/>
      <c r="R105" s="32"/>
      <c r="S105" s="32"/>
    </row>
    <row r="106" spans="3:19" x14ac:dyDescent="0.2">
      <c r="C106" s="22"/>
      <c r="D106" s="53" t="s">
        <v>179</v>
      </c>
      <c r="E106" s="54" t="s">
        <v>180</v>
      </c>
      <c r="F106" s="86">
        <f>F107</f>
        <v>0</v>
      </c>
      <c r="G106" s="86">
        <v>0</v>
      </c>
      <c r="H106" s="86">
        <f>H107</f>
        <v>0</v>
      </c>
      <c r="I106" s="86">
        <f>I107</f>
        <v>0</v>
      </c>
      <c r="J106" s="86">
        <v>0</v>
      </c>
      <c r="K106" s="86">
        <f>K107</f>
        <v>0</v>
      </c>
      <c r="L106" s="86">
        <f>L107</f>
        <v>0</v>
      </c>
      <c r="M106" s="87">
        <f>M107</f>
        <v>0</v>
      </c>
      <c r="N106" s="36"/>
      <c r="O106" s="21"/>
      <c r="P106" s="22"/>
    </row>
    <row r="107" spans="3:19" x14ac:dyDescent="0.2">
      <c r="C107" s="22"/>
      <c r="D107" s="61" t="s">
        <v>181</v>
      </c>
      <c r="E107" s="62" t="s">
        <v>182</v>
      </c>
      <c r="F107" s="89">
        <v>0</v>
      </c>
      <c r="G107" s="89">
        <v>0</v>
      </c>
      <c r="H107" s="89">
        <v>0</v>
      </c>
      <c r="I107" s="89">
        <v>0</v>
      </c>
      <c r="J107" s="89">
        <v>0</v>
      </c>
      <c r="K107" s="89">
        <v>0</v>
      </c>
      <c r="L107" s="89">
        <v>0</v>
      </c>
      <c r="M107" s="118">
        <v>0</v>
      </c>
      <c r="N107" s="57"/>
      <c r="O107" s="21"/>
      <c r="P107" s="22"/>
    </row>
    <row r="108" spans="3:19" ht="24" x14ac:dyDescent="0.2">
      <c r="C108" s="22"/>
      <c r="D108" s="116" t="s">
        <v>183</v>
      </c>
      <c r="E108" s="54" t="s">
        <v>184</v>
      </c>
      <c r="F108" s="86">
        <f>H108+I108+J108+L108</f>
        <v>0</v>
      </c>
      <c r="G108" s="86">
        <v>0</v>
      </c>
      <c r="H108" s="86">
        <f t="shared" ref="H108:M108" si="22">H109</f>
        <v>0</v>
      </c>
      <c r="I108" s="86">
        <f t="shared" si="22"/>
        <v>0</v>
      </c>
      <c r="J108" s="86">
        <f t="shared" si="22"/>
        <v>0</v>
      </c>
      <c r="K108" s="86">
        <f t="shared" si="22"/>
        <v>0</v>
      </c>
      <c r="L108" s="86">
        <f t="shared" si="22"/>
        <v>0</v>
      </c>
      <c r="M108" s="87">
        <f t="shared" si="22"/>
        <v>0</v>
      </c>
      <c r="N108" s="36"/>
      <c r="O108" s="21"/>
      <c r="P108" s="22"/>
    </row>
    <row r="109" spans="3:19" x14ac:dyDescent="0.2">
      <c r="C109" s="22"/>
      <c r="D109" s="61" t="s">
        <v>181</v>
      </c>
      <c r="E109" s="62" t="s">
        <v>185</v>
      </c>
      <c r="F109" s="89">
        <f>H109+I109+J109+L109</f>
        <v>0</v>
      </c>
      <c r="G109" s="89">
        <v>0</v>
      </c>
      <c r="H109" s="89">
        <v>0</v>
      </c>
      <c r="I109" s="89">
        <v>0</v>
      </c>
      <c r="J109" s="89">
        <v>0</v>
      </c>
      <c r="K109" s="89">
        <v>0</v>
      </c>
      <c r="L109" s="89">
        <v>0</v>
      </c>
      <c r="M109" s="118">
        <v>0</v>
      </c>
      <c r="N109" s="90"/>
      <c r="O109" s="21"/>
      <c r="P109" s="22"/>
    </row>
    <row r="110" spans="3:19" ht="23.25" customHeight="1" x14ac:dyDescent="0.2">
      <c r="D110" s="84" t="s">
        <v>134</v>
      </c>
      <c r="E110" s="54" t="s">
        <v>135</v>
      </c>
      <c r="F110" s="55">
        <f>F111</f>
        <v>300</v>
      </c>
      <c r="G110" s="55">
        <f t="shared" ref="G110:M110" si="23">G111</f>
        <v>0</v>
      </c>
      <c r="H110" s="55">
        <f t="shared" si="23"/>
        <v>300</v>
      </c>
      <c r="I110" s="55">
        <f t="shared" si="23"/>
        <v>0</v>
      </c>
      <c r="J110" s="55">
        <f t="shared" si="23"/>
        <v>0</v>
      </c>
      <c r="K110" s="55">
        <f t="shared" si="23"/>
        <v>0</v>
      </c>
      <c r="L110" s="55">
        <f t="shared" si="23"/>
        <v>0</v>
      </c>
      <c r="M110" s="56">
        <f t="shared" si="23"/>
        <v>0</v>
      </c>
    </row>
    <row r="111" spans="3:19" x14ac:dyDescent="0.2">
      <c r="D111" s="84" t="s">
        <v>146</v>
      </c>
      <c r="E111" s="54" t="s">
        <v>147</v>
      </c>
      <c r="F111" s="55">
        <f>F112+F113+F114</f>
        <v>300</v>
      </c>
      <c r="G111" s="55">
        <f t="shared" ref="G111:M111" si="24">G112+G113+G114</f>
        <v>0</v>
      </c>
      <c r="H111" s="55">
        <f t="shared" si="24"/>
        <v>300</v>
      </c>
      <c r="I111" s="55">
        <f t="shared" si="24"/>
        <v>0</v>
      </c>
      <c r="J111" s="55">
        <f t="shared" si="24"/>
        <v>0</v>
      </c>
      <c r="K111" s="55">
        <f t="shared" si="24"/>
        <v>0</v>
      </c>
      <c r="L111" s="55">
        <f t="shared" si="24"/>
        <v>0</v>
      </c>
      <c r="M111" s="56">
        <f t="shared" si="24"/>
        <v>0</v>
      </c>
    </row>
    <row r="112" spans="3:19" x14ac:dyDescent="0.2">
      <c r="D112" s="76" t="s">
        <v>148</v>
      </c>
      <c r="E112" s="62" t="s">
        <v>149</v>
      </c>
      <c r="F112" s="63">
        <f>H112+I112+J112+L112</f>
        <v>0</v>
      </c>
      <c r="G112" s="63">
        <v>0</v>
      </c>
      <c r="H112" s="63">
        <v>0</v>
      </c>
      <c r="I112" s="67">
        <v>0</v>
      </c>
      <c r="J112" s="67">
        <v>0</v>
      </c>
      <c r="K112" s="67">
        <v>0</v>
      </c>
      <c r="L112" s="119">
        <v>0</v>
      </c>
      <c r="M112" s="120">
        <v>0</v>
      </c>
    </row>
    <row r="113" spans="4:13" x14ac:dyDescent="0.2">
      <c r="D113" s="76" t="s">
        <v>130</v>
      </c>
      <c r="E113" s="62" t="s">
        <v>150</v>
      </c>
      <c r="F113" s="63">
        <f>H113+I113+J113+L113</f>
        <v>300</v>
      </c>
      <c r="G113" s="63">
        <v>0</v>
      </c>
      <c r="H113" s="63">
        <v>300</v>
      </c>
      <c r="I113" s="67">
        <v>0</v>
      </c>
      <c r="J113" s="67">
        <v>0</v>
      </c>
      <c r="K113" s="67">
        <v>0</v>
      </c>
      <c r="L113" s="119">
        <v>0</v>
      </c>
      <c r="M113" s="120">
        <v>0</v>
      </c>
    </row>
    <row r="114" spans="4:13" ht="13.5" thickBot="1" x14ac:dyDescent="0.25">
      <c r="D114" s="121" t="s">
        <v>132</v>
      </c>
      <c r="E114" s="93" t="s">
        <v>151</v>
      </c>
      <c r="F114" s="94">
        <f>H114+I114+J114+L114</f>
        <v>0</v>
      </c>
      <c r="G114" s="94">
        <v>0</v>
      </c>
      <c r="H114" s="94">
        <v>0</v>
      </c>
      <c r="I114" s="122">
        <v>0</v>
      </c>
      <c r="J114" s="122">
        <v>0</v>
      </c>
      <c r="K114" s="122">
        <v>0</v>
      </c>
      <c r="L114" s="123">
        <v>0</v>
      </c>
      <c r="M114" s="124">
        <v>0</v>
      </c>
    </row>
    <row r="115" spans="4:13" x14ac:dyDescent="0.2">
      <c r="D115" s="106"/>
      <c r="E115" s="96"/>
      <c r="F115" s="97"/>
      <c r="G115" s="97"/>
      <c r="H115" s="97"/>
      <c r="I115" s="98"/>
      <c r="J115" s="98"/>
      <c r="K115" s="98"/>
      <c r="L115" s="57"/>
      <c r="M115" s="57"/>
    </row>
    <row r="116" spans="4:13" x14ac:dyDescent="0.2">
      <c r="D116" s="106"/>
      <c r="E116" s="96"/>
      <c r="F116" s="97"/>
      <c r="G116" s="97"/>
      <c r="H116" s="97"/>
      <c r="I116" s="98"/>
      <c r="J116" s="98"/>
      <c r="K116" s="98"/>
      <c r="L116" s="57"/>
      <c r="M116" s="57"/>
    </row>
    <row r="117" spans="4:13" x14ac:dyDescent="0.2">
      <c r="D117" s="24"/>
      <c r="E117" s="100"/>
      <c r="F117" s="125"/>
      <c r="G117" s="125"/>
      <c r="H117" s="125"/>
      <c r="I117" s="125"/>
      <c r="J117" s="125"/>
      <c r="K117" s="125"/>
      <c r="L117" s="126"/>
      <c r="M117" s="71"/>
    </row>
    <row r="118" spans="4:13" x14ac:dyDescent="0.2">
      <c r="D118" s="106"/>
      <c r="E118" s="100"/>
      <c r="F118" s="125"/>
      <c r="G118" s="125"/>
      <c r="H118" s="125"/>
      <c r="I118" s="127"/>
      <c r="J118" s="127"/>
      <c r="K118" s="127"/>
      <c r="L118" s="71"/>
      <c r="M118" s="71"/>
    </row>
    <row r="119" spans="4:13" x14ac:dyDescent="0.2">
      <c r="D119" s="128" t="s">
        <v>186</v>
      </c>
      <c r="E119" s="96"/>
      <c r="F119" s="129"/>
      <c r="G119" s="97"/>
      <c r="H119" s="97"/>
      <c r="I119" s="101"/>
      <c r="J119" s="101"/>
      <c r="K119" s="101"/>
      <c r="L119" s="102"/>
      <c r="M119" s="103"/>
    </row>
    <row r="120" spans="4:13" x14ac:dyDescent="0.2">
      <c r="D120" s="128" t="s">
        <v>187</v>
      </c>
      <c r="E120" s="96"/>
      <c r="F120" s="130"/>
      <c r="G120" s="97"/>
      <c r="H120" s="131"/>
      <c r="I120" s="131"/>
      <c r="J120" s="131"/>
      <c r="K120" s="131"/>
      <c r="L120" s="132"/>
      <c r="M120" s="133"/>
    </row>
    <row r="121" spans="4:13" x14ac:dyDescent="0.2">
      <c r="D121" s="105"/>
      <c r="E121" s="134"/>
      <c r="F121" s="131"/>
      <c r="G121" s="131"/>
      <c r="H121" s="131"/>
      <c r="I121" s="131"/>
      <c r="J121" s="131"/>
      <c r="K121" s="131"/>
      <c r="L121" s="96" t="s">
        <v>188</v>
      </c>
      <c r="M121" s="133"/>
    </row>
    <row r="122" spans="4:13" x14ac:dyDescent="0.2">
      <c r="D122" s="105"/>
      <c r="E122" s="106"/>
      <c r="F122" s="97"/>
      <c r="G122" s="97"/>
      <c r="H122" s="97"/>
      <c r="I122" s="97"/>
      <c r="J122" s="97"/>
      <c r="K122" s="97"/>
      <c r="L122" s="106" t="s">
        <v>189</v>
      </c>
      <c r="M122" s="103"/>
    </row>
    <row r="123" spans="4:13" x14ac:dyDescent="0.2">
      <c r="D123" s="135"/>
      <c r="E123" s="96"/>
      <c r="F123" s="97"/>
      <c r="G123" s="97"/>
      <c r="H123" s="97"/>
      <c r="I123" s="98"/>
      <c r="J123" s="98"/>
      <c r="K123" s="98"/>
      <c r="L123" s="57"/>
      <c r="M123" s="57"/>
    </row>
    <row r="124" spans="4:13" x14ac:dyDescent="0.2">
      <c r="D124" s="136"/>
      <c r="E124" s="129"/>
      <c r="F124" s="137"/>
      <c r="G124" s="137"/>
      <c r="H124" s="137"/>
      <c r="I124" s="98"/>
      <c r="J124" s="98"/>
      <c r="K124" s="98"/>
      <c r="L124" s="57"/>
      <c r="M124" s="57"/>
    </row>
    <row r="125" spans="4:13" x14ac:dyDescent="0.2">
      <c r="D125" s="136"/>
      <c r="E125" s="129"/>
      <c r="F125" s="137"/>
      <c r="G125" s="137"/>
      <c r="H125" s="137"/>
      <c r="I125" s="98"/>
      <c r="J125" s="98"/>
      <c r="K125" s="98"/>
      <c r="L125" s="57"/>
      <c r="M125" s="57"/>
    </row>
    <row r="126" spans="4:13" x14ac:dyDescent="0.2">
      <c r="D126" s="136"/>
      <c r="E126" s="129"/>
      <c r="F126" s="137"/>
      <c r="G126" s="137"/>
      <c r="H126" s="137"/>
      <c r="I126" s="98"/>
      <c r="J126" s="98"/>
      <c r="K126" s="98"/>
      <c r="L126" s="57"/>
      <c r="M126" s="57"/>
    </row>
    <row r="127" spans="4:13" x14ac:dyDescent="0.2">
      <c r="D127" s="130"/>
      <c r="E127" s="129"/>
      <c r="F127" s="137"/>
      <c r="G127" s="137"/>
      <c r="H127" s="137"/>
      <c r="I127" s="98"/>
      <c r="J127" s="98"/>
      <c r="K127" s="98"/>
      <c r="L127" s="57"/>
      <c r="M127" s="57"/>
    </row>
    <row r="128" spans="4:13" x14ac:dyDescent="0.2">
      <c r="D128" s="32"/>
      <c r="E128" s="32"/>
      <c r="F128" s="138"/>
      <c r="G128" s="138"/>
      <c r="H128" s="138"/>
      <c r="I128" s="138"/>
      <c r="J128" s="138"/>
      <c r="K128" s="138"/>
      <c r="L128" s="139"/>
      <c r="M128" s="32"/>
    </row>
    <row r="129" spans="4:13" x14ac:dyDescent="0.2">
      <c r="D129" s="32"/>
      <c r="E129" s="32"/>
      <c r="F129" s="138"/>
      <c r="G129" s="138"/>
      <c r="H129" s="138"/>
      <c r="I129" s="138"/>
      <c r="J129" s="138"/>
      <c r="K129" s="138"/>
      <c r="L129" s="139"/>
      <c r="M129" s="32"/>
    </row>
    <row r="130" spans="4:13" x14ac:dyDescent="0.2">
      <c r="D130" s="32"/>
      <c r="E130" s="32"/>
      <c r="F130" s="138"/>
      <c r="G130" s="138"/>
      <c r="H130" s="138"/>
      <c r="I130" s="138"/>
      <c r="J130" s="138"/>
      <c r="K130" s="138"/>
      <c r="L130" s="139"/>
      <c r="M130" s="32"/>
    </row>
    <row r="131" spans="4:13" x14ac:dyDescent="0.2">
      <c r="D131" s="32"/>
      <c r="E131" s="32"/>
      <c r="F131" s="138"/>
      <c r="G131" s="138"/>
      <c r="H131" s="138"/>
      <c r="I131" s="138"/>
      <c r="J131" s="138"/>
      <c r="K131" s="138"/>
      <c r="L131" s="139"/>
      <c r="M131" s="32"/>
    </row>
    <row r="132" spans="4:13" x14ac:dyDescent="0.2">
      <c r="D132" s="32"/>
      <c r="E132" s="32"/>
      <c r="F132" s="138"/>
      <c r="G132" s="138"/>
      <c r="H132" s="138"/>
      <c r="I132" s="138"/>
      <c r="J132" s="138"/>
      <c r="K132" s="138"/>
      <c r="L132" s="139"/>
      <c r="M132" s="32"/>
    </row>
    <row r="133" spans="4:13" x14ac:dyDescent="0.2">
      <c r="D133" s="32"/>
      <c r="E133" s="32"/>
      <c r="F133" s="138"/>
      <c r="G133" s="138"/>
      <c r="H133" s="138"/>
      <c r="I133" s="138"/>
      <c r="J133" s="138"/>
      <c r="K133" s="138"/>
      <c r="L133" s="139"/>
      <c r="M133" s="32"/>
    </row>
    <row r="134" spans="4:13" x14ac:dyDescent="0.2">
      <c r="D134" s="32"/>
      <c r="E134" s="32"/>
      <c r="F134" s="138"/>
      <c r="G134" s="138"/>
      <c r="H134" s="138"/>
      <c r="I134" s="138"/>
      <c r="J134" s="138"/>
      <c r="K134" s="138"/>
      <c r="L134" s="139"/>
      <c r="M134" s="32"/>
    </row>
    <row r="135" spans="4:13" x14ac:dyDescent="0.2">
      <c r="D135" s="32"/>
      <c r="E135" s="32"/>
      <c r="F135" s="138"/>
      <c r="G135" s="138"/>
      <c r="H135" s="138"/>
      <c r="I135" s="138"/>
      <c r="J135" s="138"/>
      <c r="K135" s="138"/>
      <c r="L135" s="139"/>
      <c r="M135" s="32"/>
    </row>
    <row r="136" spans="4:13" x14ac:dyDescent="0.2">
      <c r="D136" s="32"/>
      <c r="E136" s="32"/>
      <c r="F136" s="138"/>
      <c r="G136" s="138"/>
      <c r="H136" s="138"/>
      <c r="I136" s="138"/>
      <c r="J136" s="138"/>
      <c r="K136" s="138"/>
      <c r="L136" s="139"/>
      <c r="M136" s="32"/>
    </row>
    <row r="137" spans="4:13" x14ac:dyDescent="0.2">
      <c r="D137" s="32"/>
      <c r="E137" s="32"/>
      <c r="F137" s="138"/>
      <c r="G137" s="138"/>
      <c r="H137" s="138"/>
      <c r="I137" s="138"/>
      <c r="J137" s="138"/>
      <c r="K137" s="138"/>
      <c r="L137" s="139"/>
      <c r="M137" s="32"/>
    </row>
    <row r="138" spans="4:13" x14ac:dyDescent="0.2">
      <c r="D138" s="32"/>
      <c r="E138" s="32"/>
      <c r="F138" s="138"/>
      <c r="G138" s="138"/>
      <c r="H138" s="138"/>
      <c r="I138" s="138"/>
      <c r="J138" s="138"/>
      <c r="K138" s="138"/>
      <c r="L138" s="139"/>
      <c r="M138" s="32"/>
    </row>
    <row r="139" spans="4:13" x14ac:dyDescent="0.2">
      <c r="D139" s="32"/>
      <c r="E139" s="32"/>
      <c r="F139" s="138"/>
      <c r="G139" s="138"/>
      <c r="H139" s="138"/>
      <c r="I139" s="138"/>
      <c r="J139" s="138"/>
      <c r="K139" s="138"/>
      <c r="L139" s="139"/>
      <c r="M139" s="32"/>
    </row>
    <row r="140" spans="4:13" x14ac:dyDescent="0.2">
      <c r="D140" s="32"/>
      <c r="E140" s="32"/>
      <c r="F140" s="138"/>
      <c r="G140" s="138"/>
      <c r="H140" s="138"/>
      <c r="I140" s="138"/>
      <c r="J140" s="138"/>
      <c r="K140" s="138"/>
      <c r="L140" s="139"/>
      <c r="M140" s="32"/>
    </row>
  </sheetData>
  <mergeCells count="26">
    <mergeCell ref="N100:N101"/>
    <mergeCell ref="I15:I16"/>
    <mergeCell ref="J15:J16"/>
    <mergeCell ref="K15:K16"/>
    <mergeCell ref="L15:L16"/>
    <mergeCell ref="M15:M16"/>
    <mergeCell ref="I100:I101"/>
    <mergeCell ref="J100:J101"/>
    <mergeCell ref="K100:K101"/>
    <mergeCell ref="L100:L101"/>
    <mergeCell ref="M100:M101"/>
    <mergeCell ref="D100:D101"/>
    <mergeCell ref="E100:E101"/>
    <mergeCell ref="F100:F101"/>
    <mergeCell ref="G100:G101"/>
    <mergeCell ref="H100:H101"/>
    <mergeCell ref="E5:F5"/>
    <mergeCell ref="E7:F7"/>
    <mergeCell ref="I7:L7"/>
    <mergeCell ref="D9:M9"/>
    <mergeCell ref="D10:M10"/>
    <mergeCell ref="D15:D16"/>
    <mergeCell ref="E15:E16"/>
    <mergeCell ref="F15:F16"/>
    <mergeCell ref="G15:G16"/>
    <mergeCell ref="H15:H16"/>
  </mergeCells>
  <pageMargins left="0.39370078740157483" right="0" top="0" bottom="0" header="0" footer="0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Buget propriu ANFP 2017</vt:lpstr>
      <vt:lpstr>'Buget propriu ANFP 2017'!Print_Area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Serban</dc:creator>
  <cp:lastModifiedBy>Daniela Serban</cp:lastModifiedBy>
  <dcterms:created xsi:type="dcterms:W3CDTF">2017-04-03T08:53:52Z</dcterms:created>
  <dcterms:modified xsi:type="dcterms:W3CDTF">2017-04-03T09:13:17Z</dcterms:modified>
</cp:coreProperties>
</file>