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people.ey.com/personal/ariana_dragoiu_ro_ey_com/Documents/Shared docs/ANFP - Jalon 419/Livrabil 9 - Format editabil/"/>
    </mc:Choice>
  </mc:AlternateContent>
  <xr:revisionPtr revIDLastSave="22" documentId="13_ncr:1_{9D7FC93A-355E-4E7D-8CDC-29ECCF79DE19}" xr6:coauthVersionLast="47" xr6:coauthVersionMax="47" xr10:uidLastSave="{F0114073-502A-4AC6-823D-F94A1B02956C}"/>
  <bookViews>
    <workbookView minimized="1" xWindow="936" yWindow="2508" windowWidth="17280" windowHeight="8880" activeTab="2" xr2:uid="{00000000-000D-0000-FFFF-FFFF00000000}"/>
  </bookViews>
  <sheets>
    <sheet name="Instrucțiuni" sheetId="2" r:id="rId1"/>
    <sheet name="Anexa nr. 2 - Raport" sheetId="4" state="hidden" r:id="rId2"/>
    <sheet name="Instrument" sheetId="7" r:id="rId3"/>
    <sheet name="Indicatori comportamentali" sheetId="10" state="hidden" r:id="rId4"/>
    <sheet name="functii" sheetId="8" state="hidden" r:id="rId5"/>
    <sheet name="Liste" sheetId="5" state="hidden" r:id="rId6"/>
  </sheets>
  <definedNames>
    <definedName name="_xlnm._FilterDatabase" localSheetId="4" hidden="1">functii!$A$2:$AA$177</definedName>
    <definedName name="_ftn1" localSheetId="1">'Anexa nr. 2 - Raport'!$B$48</definedName>
    <definedName name="_ftnref1" localSheetId="1">'Anexa nr. 2 - Raport'!$J$23</definedName>
    <definedName name="_xlnm.Print_Titles" localSheetId="1">'Anexa nr. 2 - Raport'!$23:$24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 i="8" l="1" a="1"/>
  <c r="AA4" i="8" s="1"/>
  <c r="AA5" i="8" a="1"/>
  <c r="AA5" i="8" s="1"/>
  <c r="AA6" i="8" a="1"/>
  <c r="AA6" i="8" s="1"/>
  <c r="AA7" i="8" a="1"/>
  <c r="AA7" i="8"/>
  <c r="AA8" i="8" a="1"/>
  <c r="AA8" i="8" s="1"/>
  <c r="AA9" i="8" a="1"/>
  <c r="AA9" i="8" s="1"/>
  <c r="AA10" i="8" a="1"/>
  <c r="AA10" i="8" s="1"/>
  <c r="AA11" i="8" a="1"/>
  <c r="AA11" i="8"/>
  <c r="AA12" i="8" a="1"/>
  <c r="AA12" i="8" s="1"/>
  <c r="AA13" i="8" a="1"/>
  <c r="AA13" i="8" s="1"/>
  <c r="AA14" i="8" a="1"/>
  <c r="AA14" i="8" s="1"/>
  <c r="AA15" i="8" a="1"/>
  <c r="AA15" i="8" s="1"/>
  <c r="AA16" i="8" a="1"/>
  <c r="AA16" i="8" s="1"/>
  <c r="AA17" i="8" a="1"/>
  <c r="AA17" i="8" s="1"/>
  <c r="AA18" i="8" a="1"/>
  <c r="AA18" i="8" s="1"/>
  <c r="AA19" i="8" a="1"/>
  <c r="AA19" i="8"/>
  <c r="AA20" i="8" a="1"/>
  <c r="AA20" i="8" s="1"/>
  <c r="AA21" i="8" a="1"/>
  <c r="AA21" i="8" s="1"/>
  <c r="AA22" i="8" a="1"/>
  <c r="AA22" i="8" s="1"/>
  <c r="AA23" i="8" a="1"/>
  <c r="AA23" i="8"/>
  <c r="AA24" i="8" a="1"/>
  <c r="AA24" i="8" s="1"/>
  <c r="AA25" i="8" a="1"/>
  <c r="AA25" i="8" s="1"/>
  <c r="AA26" i="8" a="1"/>
  <c r="AA26" i="8" s="1"/>
  <c r="AA27" i="8" a="1"/>
  <c r="AA27" i="8"/>
  <c r="AA28" i="8" a="1"/>
  <c r="AA28" i="8" s="1"/>
  <c r="AA29" i="8" a="1"/>
  <c r="AA29" i="8" s="1"/>
  <c r="AA30" i="8" a="1"/>
  <c r="AA30" i="8" s="1"/>
  <c r="AA31" i="8" a="1"/>
  <c r="AA31" i="8"/>
  <c r="AA32" i="8" a="1"/>
  <c r="AA32" i="8" s="1"/>
  <c r="AA33" i="8" a="1"/>
  <c r="AA33" i="8" s="1"/>
  <c r="AA34" i="8" a="1"/>
  <c r="AA34" i="8" s="1"/>
  <c r="AA35" i="8" a="1"/>
  <c r="AA35" i="8"/>
  <c r="AA36" i="8" a="1"/>
  <c r="AA36" i="8" s="1"/>
  <c r="AA37" i="8" a="1"/>
  <c r="AA37" i="8" s="1"/>
  <c r="AA38" i="8" a="1"/>
  <c r="AA38" i="8" s="1"/>
  <c r="AA39" i="8" a="1"/>
  <c r="AA39" i="8"/>
  <c r="AA40" i="8" a="1"/>
  <c r="AA40" i="8" s="1"/>
  <c r="AA41" i="8" a="1"/>
  <c r="AA41" i="8" s="1"/>
  <c r="AA42" i="8" a="1"/>
  <c r="AA42" i="8" s="1"/>
  <c r="AA43" i="8" a="1"/>
  <c r="AA43" i="8"/>
  <c r="AA44" i="8" a="1"/>
  <c r="AA44" i="8" s="1"/>
  <c r="AA45" i="8" a="1"/>
  <c r="AA45" i="8" s="1"/>
  <c r="AA46" i="8" a="1"/>
  <c r="AA46" i="8" s="1"/>
  <c r="AA47" i="8" a="1"/>
  <c r="AA47" i="8"/>
  <c r="AA48" i="8" a="1"/>
  <c r="AA48" i="8" s="1"/>
  <c r="AA49" i="8" a="1"/>
  <c r="AA49" i="8" s="1"/>
  <c r="AA50" i="8" a="1"/>
  <c r="AA50" i="8" s="1"/>
  <c r="AA51" i="8" a="1"/>
  <c r="AA51" i="8"/>
  <c r="AA52" i="8" a="1"/>
  <c r="AA52" i="8" s="1"/>
  <c r="AA53" i="8" a="1"/>
  <c r="AA53" i="8" s="1"/>
  <c r="AA54" i="8" a="1"/>
  <c r="AA54" i="8" s="1"/>
  <c r="AA55" i="8" a="1"/>
  <c r="AA55" i="8"/>
  <c r="AA56" i="8" a="1"/>
  <c r="AA56" i="8" s="1"/>
  <c r="AA57" i="8" a="1"/>
  <c r="AA57" i="8" s="1"/>
  <c r="AA58" i="8" a="1"/>
  <c r="AA58" i="8" s="1"/>
  <c r="AA59" i="8" a="1"/>
  <c r="AA59" i="8"/>
  <c r="AA60" i="8" a="1"/>
  <c r="AA60" i="8" s="1"/>
  <c r="AA61" i="8" a="1"/>
  <c r="AA61" i="8" s="1"/>
  <c r="AA62" i="8" a="1"/>
  <c r="AA62" i="8" s="1"/>
  <c r="AA63" i="8" a="1"/>
  <c r="AA63" i="8"/>
  <c r="AA64" i="8" a="1"/>
  <c r="AA64" i="8" s="1"/>
  <c r="AA65" i="8" a="1"/>
  <c r="AA65" i="8" s="1"/>
  <c r="AA66" i="8" a="1"/>
  <c r="AA66" i="8" s="1"/>
  <c r="AA67" i="8" a="1"/>
  <c r="AA67" i="8"/>
  <c r="AA68" i="8" a="1"/>
  <c r="AA68" i="8" s="1"/>
  <c r="AA69" i="8" a="1"/>
  <c r="AA69" i="8" s="1"/>
  <c r="AA70" i="8" a="1"/>
  <c r="AA70" i="8" s="1"/>
  <c r="AA71" i="8" a="1"/>
  <c r="AA71" i="8"/>
  <c r="AA72" i="8" a="1"/>
  <c r="AA72" i="8" s="1"/>
  <c r="AA73" i="8" a="1"/>
  <c r="AA73" i="8" s="1"/>
  <c r="AA74" i="8" a="1"/>
  <c r="AA74" i="8" s="1"/>
  <c r="AA75" i="8" a="1"/>
  <c r="AA75" i="8"/>
  <c r="AA76" i="8" a="1"/>
  <c r="AA76" i="8" s="1"/>
  <c r="AA77" i="8" a="1"/>
  <c r="AA77" i="8" s="1"/>
  <c r="AA78" i="8" a="1"/>
  <c r="AA78" i="8" s="1"/>
  <c r="AA79" i="8" a="1"/>
  <c r="AA79" i="8"/>
  <c r="AA80" i="8" a="1"/>
  <c r="AA80" i="8" s="1"/>
  <c r="AA81" i="8" a="1"/>
  <c r="AA81" i="8" s="1"/>
  <c r="AA82" i="8" a="1"/>
  <c r="AA82" i="8" s="1"/>
  <c r="AA83" i="8" a="1"/>
  <c r="AA83" i="8"/>
  <c r="AA84" i="8" a="1"/>
  <c r="AA84" i="8" s="1"/>
  <c r="AA85" i="8" a="1"/>
  <c r="AA85" i="8" s="1"/>
  <c r="AA86" i="8" a="1"/>
  <c r="AA86" i="8" s="1"/>
  <c r="AA87" i="8" a="1"/>
  <c r="AA87" i="8"/>
  <c r="AA88" i="8" a="1"/>
  <c r="AA88" i="8" s="1"/>
  <c r="AA89" i="8" a="1"/>
  <c r="AA89" i="8" s="1"/>
  <c r="AA90" i="8" a="1"/>
  <c r="AA90" i="8" s="1"/>
  <c r="AA91" i="8" a="1"/>
  <c r="AA91" i="8"/>
  <c r="AA92" i="8" a="1"/>
  <c r="AA92" i="8" s="1"/>
  <c r="AA93" i="8" a="1"/>
  <c r="AA93" i="8" s="1"/>
  <c r="AA94" i="8" a="1"/>
  <c r="AA94" i="8" s="1"/>
  <c r="AA95" i="8" a="1"/>
  <c r="AA95" i="8"/>
  <c r="AA96" i="8" a="1"/>
  <c r="AA96" i="8" s="1"/>
  <c r="AA97" i="8" a="1"/>
  <c r="AA97" i="8" s="1"/>
  <c r="AA98" i="8" a="1"/>
  <c r="AA98" i="8" s="1"/>
  <c r="AA99" i="8" a="1"/>
  <c r="AA99" i="8"/>
  <c r="AA100" i="8" a="1"/>
  <c r="AA100" i="8" s="1"/>
  <c r="AA101" i="8" a="1"/>
  <c r="AA101" i="8" s="1"/>
  <c r="AA102" i="8" a="1"/>
  <c r="AA102" i="8" s="1"/>
  <c r="AA103" i="8" a="1"/>
  <c r="AA103" i="8"/>
  <c r="AA104" i="8" a="1"/>
  <c r="AA104" i="8" s="1"/>
  <c r="AA105" i="8" a="1"/>
  <c r="AA105" i="8" s="1"/>
  <c r="AA106" i="8" a="1"/>
  <c r="AA106" i="8" s="1"/>
  <c r="AA107" i="8" a="1"/>
  <c r="AA107" i="8"/>
  <c r="AA108" i="8" a="1"/>
  <c r="AA108" i="8" s="1"/>
  <c r="AA109" i="8" a="1"/>
  <c r="AA109" i="8" s="1"/>
  <c r="AA110" i="8" a="1"/>
  <c r="AA110" i="8" s="1"/>
  <c r="AA111" i="8" a="1"/>
  <c r="AA111" i="8"/>
  <c r="AA112" i="8" a="1"/>
  <c r="AA112" i="8" s="1"/>
  <c r="AA113" i="8" a="1"/>
  <c r="AA113" i="8" s="1"/>
  <c r="AA114" i="8" a="1"/>
  <c r="AA114" i="8" s="1"/>
  <c r="AA115" i="8" a="1"/>
  <c r="AA115" i="8"/>
  <c r="AA116" i="8" a="1"/>
  <c r="AA116" i="8" s="1"/>
  <c r="AA117" i="8" a="1"/>
  <c r="AA117" i="8" s="1"/>
  <c r="AA118" i="8" a="1"/>
  <c r="AA118" i="8" s="1"/>
  <c r="AA119" i="8" a="1"/>
  <c r="AA119" i="8"/>
  <c r="AA120" i="8" a="1"/>
  <c r="AA120" i="8" s="1"/>
  <c r="AA121" i="8" a="1"/>
  <c r="AA121" i="8" s="1"/>
  <c r="AA122" i="8" a="1"/>
  <c r="AA122" i="8" s="1"/>
  <c r="AA123" i="8" a="1"/>
  <c r="AA123" i="8"/>
  <c r="AA124" i="8" a="1"/>
  <c r="AA124" i="8" s="1"/>
  <c r="AA125" i="8" a="1"/>
  <c r="AA125" i="8" s="1"/>
  <c r="AA126" i="8" a="1"/>
  <c r="AA126" i="8" s="1"/>
  <c r="AA127" i="8" a="1"/>
  <c r="AA127" i="8"/>
  <c r="AA128" i="8" a="1"/>
  <c r="AA128" i="8" s="1"/>
  <c r="AA129" i="8" a="1"/>
  <c r="AA129" i="8" s="1"/>
  <c r="AA130" i="8" a="1"/>
  <c r="AA130" i="8" s="1"/>
  <c r="AA131" i="8" a="1"/>
  <c r="AA131" i="8"/>
  <c r="AA132" i="8" a="1"/>
  <c r="AA132" i="8" s="1"/>
  <c r="AA133" i="8" a="1"/>
  <c r="AA133" i="8" s="1"/>
  <c r="AA134" i="8" a="1"/>
  <c r="AA134" i="8" s="1"/>
  <c r="AA135" i="8" a="1"/>
  <c r="AA135" i="8"/>
  <c r="AA136" i="8" a="1"/>
  <c r="AA136" i="8" s="1"/>
  <c r="AA137" i="8" a="1"/>
  <c r="AA137" i="8" s="1"/>
  <c r="AA138" i="8" a="1"/>
  <c r="AA138" i="8" s="1"/>
  <c r="AA139" i="8" a="1"/>
  <c r="AA139" i="8"/>
  <c r="AA140" i="8" a="1"/>
  <c r="AA140" i="8" s="1"/>
  <c r="AA141" i="8" a="1"/>
  <c r="AA141" i="8" s="1"/>
  <c r="AA142" i="8" a="1"/>
  <c r="AA142" i="8" s="1"/>
  <c r="AA143" i="8" a="1"/>
  <c r="AA143" i="8"/>
  <c r="AA144" i="8" a="1"/>
  <c r="AA144" i="8" s="1"/>
  <c r="AA145" i="8" a="1"/>
  <c r="AA145" i="8" s="1"/>
  <c r="AA146" i="8" a="1"/>
  <c r="AA146" i="8" s="1"/>
  <c r="AA147" i="8" a="1"/>
  <c r="AA147" i="8"/>
  <c r="AA148" i="8" a="1"/>
  <c r="AA148" i="8" s="1"/>
  <c r="AA149" i="8" a="1"/>
  <c r="AA149" i="8" s="1"/>
  <c r="AA150" i="8" a="1"/>
  <c r="AA150" i="8" s="1"/>
  <c r="AA151" i="8" a="1"/>
  <c r="AA151" i="8"/>
  <c r="AA152" i="8" a="1"/>
  <c r="AA152" i="8" s="1"/>
  <c r="AA153" i="8" a="1"/>
  <c r="AA153" i="8" s="1"/>
  <c r="AA154" i="8" a="1"/>
  <c r="AA154" i="8" s="1"/>
  <c r="AA155" i="8" a="1"/>
  <c r="AA155" i="8"/>
  <c r="AA156" i="8" a="1"/>
  <c r="AA156" i="8" s="1"/>
  <c r="AA157" i="8" a="1"/>
  <c r="AA157" i="8" s="1"/>
  <c r="AA158" i="8" a="1"/>
  <c r="AA158" i="8" s="1"/>
  <c r="AA159" i="8" a="1"/>
  <c r="AA159" i="8"/>
  <c r="AA160" i="8" a="1"/>
  <c r="AA160" i="8" s="1"/>
  <c r="AA161" i="8" a="1"/>
  <c r="AA161" i="8" s="1"/>
  <c r="AA162" i="8" a="1"/>
  <c r="AA162" i="8" s="1"/>
  <c r="AA163" i="8" a="1"/>
  <c r="AA163" i="8"/>
  <c r="AA164" i="8" a="1"/>
  <c r="AA164" i="8" s="1"/>
  <c r="AA165" i="8" a="1"/>
  <c r="AA165" i="8" s="1"/>
  <c r="AA166" i="8" a="1"/>
  <c r="AA166" i="8" s="1"/>
  <c r="AA167" i="8" a="1"/>
  <c r="AA167" i="8"/>
  <c r="AA168" i="8" a="1"/>
  <c r="AA168" i="8" s="1"/>
  <c r="AA169" i="8" a="1"/>
  <c r="AA169" i="8" s="1"/>
  <c r="AA170" i="8" a="1"/>
  <c r="AA170" i="8" s="1"/>
  <c r="AA171" i="8" a="1"/>
  <c r="AA171" i="8"/>
  <c r="AA172" i="8" a="1"/>
  <c r="AA172" i="8" s="1"/>
  <c r="AA173" i="8" a="1"/>
  <c r="AA173" i="8" s="1"/>
  <c r="AA174" i="8" a="1"/>
  <c r="AA174" i="8" s="1"/>
  <c r="AA175" i="8" a="1"/>
  <c r="AA175" i="8" s="1"/>
  <c r="AA176" i="8" a="1"/>
  <c r="AA176" i="8" s="1"/>
  <c r="AA177" i="8" a="1"/>
  <c r="AA177" i="8" s="1"/>
  <c r="Y4" i="8" a="1"/>
  <c r="Y4" i="8" s="1"/>
  <c r="Y5" i="8" a="1"/>
  <c r="Y5" i="8" s="1"/>
  <c r="Y6" i="8" a="1"/>
  <c r="Y6" i="8" s="1"/>
  <c r="Y7" i="8" a="1"/>
  <c r="Y7" i="8" s="1"/>
  <c r="Y8" i="8" a="1"/>
  <c r="Y8" i="8" s="1"/>
  <c r="Y9" i="8" a="1"/>
  <c r="Y9" i="8" s="1"/>
  <c r="Y10" i="8" a="1"/>
  <c r="Y10" i="8" s="1"/>
  <c r="Y11" i="8" a="1"/>
  <c r="Y11" i="8" s="1"/>
  <c r="Y12" i="8" a="1"/>
  <c r="Y12" i="8" s="1"/>
  <c r="Y13" i="8" a="1"/>
  <c r="Y13" i="8" s="1"/>
  <c r="Y14" i="8" a="1"/>
  <c r="Y14" i="8" s="1"/>
  <c r="Y15" i="8" a="1"/>
  <c r="Y15" i="8" s="1"/>
  <c r="Y16" i="8" a="1"/>
  <c r="Y16" i="8" s="1"/>
  <c r="Y17" i="8" a="1"/>
  <c r="Y17" i="8" s="1"/>
  <c r="Y18" i="8" a="1"/>
  <c r="Y18" i="8" s="1"/>
  <c r="Y19" i="8" a="1"/>
  <c r="Y19" i="8" s="1"/>
  <c r="Y20" i="8" a="1"/>
  <c r="Y20" i="8" s="1"/>
  <c r="Y21" i="8" a="1"/>
  <c r="Y21" i="8" s="1"/>
  <c r="Y22" i="8" a="1"/>
  <c r="Y22" i="8" s="1"/>
  <c r="Y23" i="8" a="1"/>
  <c r="Y23" i="8" s="1"/>
  <c r="Y24" i="8" a="1"/>
  <c r="Y24" i="8" s="1"/>
  <c r="Y25" i="8" a="1"/>
  <c r="Y25" i="8" s="1"/>
  <c r="Y26" i="8" a="1"/>
  <c r="Y26" i="8" s="1"/>
  <c r="Y27" i="8" a="1"/>
  <c r="Y27" i="8" s="1"/>
  <c r="Y28" i="8" a="1"/>
  <c r="Y28" i="8" s="1"/>
  <c r="Y29" i="8" a="1"/>
  <c r="Y29" i="8" s="1"/>
  <c r="Y30" i="8" a="1"/>
  <c r="Y30" i="8" s="1"/>
  <c r="Y31" i="8" a="1"/>
  <c r="Y31" i="8" s="1"/>
  <c r="Y32" i="8" a="1"/>
  <c r="Y32" i="8" s="1"/>
  <c r="Y33" i="8" a="1"/>
  <c r="Y33" i="8" s="1"/>
  <c r="Y34" i="8" a="1"/>
  <c r="Y34" i="8" s="1"/>
  <c r="Y35" i="8" a="1"/>
  <c r="Y35" i="8" s="1"/>
  <c r="Y36" i="8" a="1"/>
  <c r="Y36" i="8" s="1"/>
  <c r="Y37" i="8" a="1"/>
  <c r="Y37" i="8" s="1"/>
  <c r="Y38" i="8" a="1"/>
  <c r="Y38" i="8" s="1"/>
  <c r="Y39" i="8" a="1"/>
  <c r="Y39" i="8" s="1"/>
  <c r="Y40" i="8" a="1"/>
  <c r="Y40" i="8" s="1"/>
  <c r="Y41" i="8" a="1"/>
  <c r="Y41" i="8" s="1"/>
  <c r="Y42" i="8" a="1"/>
  <c r="Y42" i="8" s="1"/>
  <c r="Y43" i="8" a="1"/>
  <c r="Y43" i="8" s="1"/>
  <c r="Y44" i="8" a="1"/>
  <c r="Y44" i="8" s="1"/>
  <c r="Y45" i="8" a="1"/>
  <c r="Y45" i="8" s="1"/>
  <c r="Y46" i="8" a="1"/>
  <c r="Y46" i="8" s="1"/>
  <c r="Y47" i="8" a="1"/>
  <c r="Y47" i="8" s="1"/>
  <c r="Y48" i="8" a="1"/>
  <c r="Y48" i="8" s="1"/>
  <c r="Y49" i="8" a="1"/>
  <c r="Y49" i="8" s="1"/>
  <c r="Y50" i="8" a="1"/>
  <c r="Y50" i="8" s="1"/>
  <c r="Y51" i="8" a="1"/>
  <c r="Y51" i="8" s="1"/>
  <c r="Y52" i="8" a="1"/>
  <c r="Y52" i="8" s="1"/>
  <c r="Y53" i="8" a="1"/>
  <c r="Y53" i="8" s="1"/>
  <c r="Y54" i="8" a="1"/>
  <c r="Y54" i="8" s="1"/>
  <c r="Y55" i="8" a="1"/>
  <c r="Y55" i="8" s="1"/>
  <c r="Y56" i="8" a="1"/>
  <c r="Y56" i="8" s="1"/>
  <c r="Y57" i="8" a="1"/>
  <c r="Y57" i="8" s="1"/>
  <c r="Y58" i="8" a="1"/>
  <c r="Y58" i="8" s="1"/>
  <c r="Y59" i="8" a="1"/>
  <c r="Y59" i="8" s="1"/>
  <c r="Y60" i="8" a="1"/>
  <c r="Y60" i="8" s="1"/>
  <c r="Y61" i="8" a="1"/>
  <c r="Y61" i="8" s="1"/>
  <c r="Y62" i="8" a="1"/>
  <c r="Y62" i="8" s="1"/>
  <c r="Y63" i="8" a="1"/>
  <c r="Y63" i="8" s="1"/>
  <c r="Y64" i="8" a="1"/>
  <c r="Y64" i="8" s="1"/>
  <c r="Y65" i="8" a="1"/>
  <c r="Y65" i="8" s="1"/>
  <c r="Y66" i="8" a="1"/>
  <c r="Y66" i="8" s="1"/>
  <c r="Y67" i="8" a="1"/>
  <c r="Y67" i="8" s="1"/>
  <c r="Y68" i="8" a="1"/>
  <c r="Y68" i="8" s="1"/>
  <c r="Y69" i="8" a="1"/>
  <c r="Y69" i="8" s="1"/>
  <c r="Y70" i="8" a="1"/>
  <c r="Y70" i="8" s="1"/>
  <c r="Y71" i="8" a="1"/>
  <c r="Y71" i="8" s="1"/>
  <c r="Y72" i="8" a="1"/>
  <c r="Y72" i="8" s="1"/>
  <c r="Y73" i="8" a="1"/>
  <c r="Y73" i="8" s="1"/>
  <c r="Y74" i="8" a="1"/>
  <c r="Y74" i="8" s="1"/>
  <c r="Y75" i="8" a="1"/>
  <c r="Y75" i="8" s="1"/>
  <c r="Y76" i="8" a="1"/>
  <c r="Y76" i="8" s="1"/>
  <c r="Y77" i="8" a="1"/>
  <c r="Y77" i="8" s="1"/>
  <c r="Y78" i="8" a="1"/>
  <c r="Y78" i="8" s="1"/>
  <c r="Y79" i="8" a="1"/>
  <c r="Y79" i="8" s="1"/>
  <c r="Y80" i="8" a="1"/>
  <c r="Y80" i="8" s="1"/>
  <c r="Y81" i="8" a="1"/>
  <c r="Y81" i="8" s="1"/>
  <c r="Y82" i="8" a="1"/>
  <c r="Y82" i="8" s="1"/>
  <c r="Y83" i="8" a="1"/>
  <c r="Y83" i="8" s="1"/>
  <c r="Y84" i="8" a="1"/>
  <c r="Y84" i="8" s="1"/>
  <c r="Y85" i="8" a="1"/>
  <c r="Y85" i="8" s="1"/>
  <c r="Y86" i="8" a="1"/>
  <c r="Y86" i="8" s="1"/>
  <c r="Y87" i="8" a="1"/>
  <c r="Y87" i="8" s="1"/>
  <c r="Y88" i="8" a="1"/>
  <c r="Y88" i="8" s="1"/>
  <c r="Y89" i="8" a="1"/>
  <c r="Y89" i="8" s="1"/>
  <c r="Y90" i="8" a="1"/>
  <c r="Y90" i="8" s="1"/>
  <c r="Y91" i="8" a="1"/>
  <c r="Y91" i="8" s="1"/>
  <c r="Y92" i="8" a="1"/>
  <c r="Y92" i="8" s="1"/>
  <c r="Y93" i="8" a="1"/>
  <c r="Y93" i="8" s="1"/>
  <c r="Y94" i="8" a="1"/>
  <c r="Y94" i="8" s="1"/>
  <c r="Y95" i="8" a="1"/>
  <c r="Y95" i="8" s="1"/>
  <c r="Y96" i="8" a="1"/>
  <c r="Y96" i="8" s="1"/>
  <c r="Y97" i="8" a="1"/>
  <c r="Y97" i="8" s="1"/>
  <c r="Y98" i="8" a="1"/>
  <c r="Y98" i="8" s="1"/>
  <c r="Y99" i="8" a="1"/>
  <c r="Y99" i="8" s="1"/>
  <c r="Y100" i="8" a="1"/>
  <c r="Y100" i="8" s="1"/>
  <c r="Y101" i="8" a="1"/>
  <c r="Y101" i="8" s="1"/>
  <c r="Y102" i="8" a="1"/>
  <c r="Y102" i="8" s="1"/>
  <c r="Y103" i="8" a="1"/>
  <c r="Y103" i="8" s="1"/>
  <c r="Y104" i="8" a="1"/>
  <c r="Y104" i="8" s="1"/>
  <c r="Y105" i="8" a="1"/>
  <c r="Y105" i="8" s="1"/>
  <c r="Y106" i="8" a="1"/>
  <c r="Y106" i="8" s="1"/>
  <c r="Y107" i="8" a="1"/>
  <c r="Y107" i="8" s="1"/>
  <c r="Y108" i="8" a="1"/>
  <c r="Y108" i="8" s="1"/>
  <c r="Y109" i="8" a="1"/>
  <c r="Y109" i="8" s="1"/>
  <c r="Y110" i="8" a="1"/>
  <c r="Y110" i="8" s="1"/>
  <c r="Y111" i="8" a="1"/>
  <c r="Y111" i="8" s="1"/>
  <c r="Y112" i="8" a="1"/>
  <c r="Y112" i="8" s="1"/>
  <c r="Y113" i="8" a="1"/>
  <c r="Y113" i="8" s="1"/>
  <c r="Y114" i="8" a="1"/>
  <c r="Y114" i="8" s="1"/>
  <c r="Y115" i="8" a="1"/>
  <c r="Y115" i="8" s="1"/>
  <c r="Y116" i="8" a="1"/>
  <c r="Y116" i="8" s="1"/>
  <c r="Y117" i="8" a="1"/>
  <c r="Y117" i="8" s="1"/>
  <c r="Y118" i="8" a="1"/>
  <c r="Y118" i="8" s="1"/>
  <c r="Y119" i="8" a="1"/>
  <c r="Y119" i="8" s="1"/>
  <c r="Y120" i="8" a="1"/>
  <c r="Y120" i="8" s="1"/>
  <c r="Y121" i="8" a="1"/>
  <c r="Y121" i="8" s="1"/>
  <c r="Y122" i="8" a="1"/>
  <c r="Y122" i="8" s="1"/>
  <c r="Y123" i="8" a="1"/>
  <c r="Y123" i="8" s="1"/>
  <c r="Y124" i="8" a="1"/>
  <c r="Y124" i="8" s="1"/>
  <c r="Y125" i="8" a="1"/>
  <c r="Y125" i="8" s="1"/>
  <c r="Y126" i="8" a="1"/>
  <c r="Y126" i="8" s="1"/>
  <c r="Y127" i="8" a="1"/>
  <c r="Y127" i="8" s="1"/>
  <c r="Y128" i="8" a="1"/>
  <c r="Y128" i="8" s="1"/>
  <c r="Y129" i="8" a="1"/>
  <c r="Y129" i="8" s="1"/>
  <c r="Y130" i="8" a="1"/>
  <c r="Y130" i="8" s="1"/>
  <c r="Y131" i="8" a="1"/>
  <c r="Y131" i="8" s="1"/>
  <c r="Y132" i="8" a="1"/>
  <c r="Y132" i="8" s="1"/>
  <c r="Y133" i="8" a="1"/>
  <c r="Y133" i="8" s="1"/>
  <c r="Y134" i="8" a="1"/>
  <c r="Y134" i="8" s="1"/>
  <c r="Y135" i="8" a="1"/>
  <c r="Y135" i="8" s="1"/>
  <c r="Y136" i="8" a="1"/>
  <c r="Y136" i="8" s="1"/>
  <c r="Y137" i="8" a="1"/>
  <c r="Y137" i="8" s="1"/>
  <c r="Y138" i="8" a="1"/>
  <c r="Y138" i="8" s="1"/>
  <c r="Y139" i="8" a="1"/>
  <c r="Y139" i="8" s="1"/>
  <c r="Y140" i="8" a="1"/>
  <c r="Y140" i="8" s="1"/>
  <c r="Y141" i="8" a="1"/>
  <c r="Y141" i="8" s="1"/>
  <c r="Y142" i="8" a="1"/>
  <c r="Y142" i="8" s="1"/>
  <c r="Y143" i="8" a="1"/>
  <c r="Y143" i="8" s="1"/>
  <c r="Y144" i="8" a="1"/>
  <c r="Y144" i="8" s="1"/>
  <c r="Y145" i="8" a="1"/>
  <c r="Y145" i="8" s="1"/>
  <c r="Y146" i="8" a="1"/>
  <c r="Y146" i="8" s="1"/>
  <c r="Y147" i="8" a="1"/>
  <c r="Y147" i="8" s="1"/>
  <c r="Y148" i="8" a="1"/>
  <c r="Y148" i="8" s="1"/>
  <c r="Y149" i="8" a="1"/>
  <c r="Y149" i="8" s="1"/>
  <c r="Y150" i="8" a="1"/>
  <c r="Y150" i="8" s="1"/>
  <c r="Y151" i="8" a="1"/>
  <c r="Y151" i="8" s="1"/>
  <c r="Y152" i="8" a="1"/>
  <c r="Y152" i="8" s="1"/>
  <c r="Y153" i="8" a="1"/>
  <c r="Y153" i="8" s="1"/>
  <c r="Y154" i="8" a="1"/>
  <c r="Y154" i="8" s="1"/>
  <c r="Y155" i="8" a="1"/>
  <c r="Y155" i="8" s="1"/>
  <c r="Y156" i="8" a="1"/>
  <c r="Y156" i="8" s="1"/>
  <c r="Y157" i="8" a="1"/>
  <c r="Y157" i="8" s="1"/>
  <c r="Y158" i="8" a="1"/>
  <c r="Y158" i="8" s="1"/>
  <c r="Y159" i="8" a="1"/>
  <c r="Y159" i="8" s="1"/>
  <c r="Y160" i="8" a="1"/>
  <c r="Y160" i="8" s="1"/>
  <c r="Y161" i="8" a="1"/>
  <c r="Y161" i="8" s="1"/>
  <c r="Y162" i="8" a="1"/>
  <c r="Y162" i="8" s="1"/>
  <c r="Y163" i="8" a="1"/>
  <c r="Y163" i="8" s="1"/>
  <c r="Y164" i="8" a="1"/>
  <c r="Y164" i="8" s="1"/>
  <c r="Y165" i="8" a="1"/>
  <c r="Y165" i="8" s="1"/>
  <c r="Y166" i="8" a="1"/>
  <c r="Y166" i="8" s="1"/>
  <c r="Y167" i="8" a="1"/>
  <c r="Y167" i="8" s="1"/>
  <c r="Y168" i="8" a="1"/>
  <c r="Y168" i="8" s="1"/>
  <c r="Y169" i="8" a="1"/>
  <c r="Y169" i="8" s="1"/>
  <c r="Y170" i="8" a="1"/>
  <c r="Y170" i="8" s="1"/>
  <c r="Y171" i="8" a="1"/>
  <c r="Y171" i="8" s="1"/>
  <c r="Y172" i="8" a="1"/>
  <c r="Y172" i="8" s="1"/>
  <c r="Y173" i="8" a="1"/>
  <c r="Y173" i="8" s="1"/>
  <c r="Y174" i="8" a="1"/>
  <c r="Y174" i="8" s="1"/>
  <c r="Y175" i="8" a="1"/>
  <c r="Y175" i="8" s="1"/>
  <c r="Y176" i="8" a="1"/>
  <c r="Y176" i="8" s="1"/>
  <c r="Y177" i="8" a="1"/>
  <c r="Y177" i="8" s="1"/>
  <c r="W4" i="8" a="1"/>
  <c r="W4" i="8" s="1"/>
  <c r="W5" i="8" a="1"/>
  <c r="W5" i="8" s="1"/>
  <c r="W6" i="8" a="1"/>
  <c r="W6" i="8" s="1"/>
  <c r="W7" i="8" a="1"/>
  <c r="W7" i="8"/>
  <c r="W8" i="8" a="1"/>
  <c r="W8" i="8" s="1"/>
  <c r="W9" i="8" a="1"/>
  <c r="W9" i="8" s="1"/>
  <c r="W10" i="8" a="1"/>
  <c r="W10" i="8" s="1"/>
  <c r="W11" i="8" a="1"/>
  <c r="W11" i="8"/>
  <c r="W12" i="8" a="1"/>
  <c r="W12" i="8" s="1"/>
  <c r="W13" i="8" a="1"/>
  <c r="W13" i="8" s="1"/>
  <c r="W14" i="8" a="1"/>
  <c r="W14" i="8" s="1"/>
  <c r="W15" i="8" a="1"/>
  <c r="W15" i="8" s="1"/>
  <c r="W16" i="8" a="1"/>
  <c r="W16" i="8" s="1"/>
  <c r="W17" i="8" a="1"/>
  <c r="W17" i="8" s="1"/>
  <c r="W18" i="8" a="1"/>
  <c r="W18" i="8" s="1"/>
  <c r="W19" i="8" a="1"/>
  <c r="W19" i="8"/>
  <c r="W20" i="8" a="1"/>
  <c r="W20" i="8" s="1"/>
  <c r="W21" i="8" a="1"/>
  <c r="W21" i="8" s="1"/>
  <c r="W22" i="8" a="1"/>
  <c r="W22" i="8" s="1"/>
  <c r="W23" i="8" a="1"/>
  <c r="W23" i="8"/>
  <c r="W24" i="8" a="1"/>
  <c r="W24" i="8" s="1"/>
  <c r="W25" i="8" a="1"/>
  <c r="W25" i="8" s="1"/>
  <c r="W26" i="8" a="1"/>
  <c r="W26" i="8" s="1"/>
  <c r="W27" i="8" a="1"/>
  <c r="W27" i="8"/>
  <c r="W28" i="8" a="1"/>
  <c r="W28" i="8" s="1"/>
  <c r="W29" i="8" a="1"/>
  <c r="W29" i="8" s="1"/>
  <c r="W30" i="8" a="1"/>
  <c r="W30" i="8" s="1"/>
  <c r="W31" i="8" a="1"/>
  <c r="W31" i="8"/>
  <c r="W32" i="8" a="1"/>
  <c r="W32" i="8" s="1"/>
  <c r="W33" i="8" a="1"/>
  <c r="W33" i="8" s="1"/>
  <c r="W34" i="8" a="1"/>
  <c r="W34" i="8" s="1"/>
  <c r="W35" i="8" a="1"/>
  <c r="W35" i="8"/>
  <c r="W36" i="8" a="1"/>
  <c r="W36" i="8" s="1"/>
  <c r="W37" i="8" a="1"/>
  <c r="W37" i="8" s="1"/>
  <c r="W38" i="8" a="1"/>
  <c r="W38" i="8" s="1"/>
  <c r="W39" i="8" a="1"/>
  <c r="W39" i="8"/>
  <c r="W40" i="8" a="1"/>
  <c r="W40" i="8" s="1"/>
  <c r="W41" i="8" a="1"/>
  <c r="W41" i="8" s="1"/>
  <c r="W42" i="8" a="1"/>
  <c r="W42" i="8" s="1"/>
  <c r="W43" i="8" a="1"/>
  <c r="W43" i="8"/>
  <c r="W44" i="8" a="1"/>
  <c r="W44" i="8" s="1"/>
  <c r="W45" i="8" a="1"/>
  <c r="W45" i="8" s="1"/>
  <c r="W46" i="8" a="1"/>
  <c r="W46" i="8" s="1"/>
  <c r="W47" i="8" a="1"/>
  <c r="W47" i="8"/>
  <c r="W48" i="8" a="1"/>
  <c r="W48" i="8" s="1"/>
  <c r="W49" i="8" a="1"/>
  <c r="W49" i="8" s="1"/>
  <c r="W50" i="8" a="1"/>
  <c r="W50" i="8" s="1"/>
  <c r="W51" i="8" a="1"/>
  <c r="W51" i="8"/>
  <c r="W52" i="8" a="1"/>
  <c r="W52" i="8" s="1"/>
  <c r="W53" i="8" a="1"/>
  <c r="W53" i="8" s="1"/>
  <c r="W54" i="8" a="1"/>
  <c r="W54" i="8" s="1"/>
  <c r="W55" i="8" a="1"/>
  <c r="W55" i="8"/>
  <c r="W56" i="8" a="1"/>
  <c r="W56" i="8" s="1"/>
  <c r="W57" i="8" a="1"/>
  <c r="W57" i="8" s="1"/>
  <c r="W58" i="8" a="1"/>
  <c r="W58" i="8" s="1"/>
  <c r="W59" i="8" a="1"/>
  <c r="W59" i="8"/>
  <c r="W60" i="8" a="1"/>
  <c r="W60" i="8" s="1"/>
  <c r="W61" i="8" a="1"/>
  <c r="W61" i="8" s="1"/>
  <c r="W62" i="8" a="1"/>
  <c r="W62" i="8" s="1"/>
  <c r="W63" i="8" a="1"/>
  <c r="W63" i="8"/>
  <c r="W64" i="8" a="1"/>
  <c r="W64" i="8" s="1"/>
  <c r="W65" i="8" a="1"/>
  <c r="W65" i="8" s="1"/>
  <c r="W66" i="8" a="1"/>
  <c r="W66" i="8" s="1"/>
  <c r="W67" i="8" a="1"/>
  <c r="W67" i="8"/>
  <c r="W68" i="8" a="1"/>
  <c r="W68" i="8" s="1"/>
  <c r="W69" i="8" a="1"/>
  <c r="W69" i="8" s="1"/>
  <c r="W70" i="8" a="1"/>
  <c r="W70" i="8" s="1"/>
  <c r="W71" i="8" a="1"/>
  <c r="W71" i="8"/>
  <c r="W72" i="8" a="1"/>
  <c r="W72" i="8" s="1"/>
  <c r="W73" i="8" a="1"/>
  <c r="W73" i="8" s="1"/>
  <c r="W74" i="8" a="1"/>
  <c r="W74" i="8" s="1"/>
  <c r="W75" i="8" a="1"/>
  <c r="W75" i="8"/>
  <c r="W76" i="8" a="1"/>
  <c r="W76" i="8" s="1"/>
  <c r="W77" i="8" a="1"/>
  <c r="W77" i="8" s="1"/>
  <c r="W78" i="8" a="1"/>
  <c r="W78" i="8" s="1"/>
  <c r="W79" i="8" a="1"/>
  <c r="W79" i="8"/>
  <c r="W80" i="8" a="1"/>
  <c r="W80" i="8" s="1"/>
  <c r="W81" i="8" a="1"/>
  <c r="W81" i="8" s="1"/>
  <c r="W82" i="8" a="1"/>
  <c r="W82" i="8" s="1"/>
  <c r="W83" i="8" a="1"/>
  <c r="W83" i="8"/>
  <c r="W84" i="8" a="1"/>
  <c r="W84" i="8" s="1"/>
  <c r="W85" i="8" a="1"/>
  <c r="W85" i="8" s="1"/>
  <c r="W86" i="8" a="1"/>
  <c r="W86" i="8" s="1"/>
  <c r="W87" i="8" a="1"/>
  <c r="W87" i="8"/>
  <c r="W88" i="8" a="1"/>
  <c r="W88" i="8" s="1"/>
  <c r="W89" i="8" a="1"/>
  <c r="W89" i="8" s="1"/>
  <c r="W90" i="8" a="1"/>
  <c r="W90" i="8" s="1"/>
  <c r="W91" i="8" a="1"/>
  <c r="W91" i="8"/>
  <c r="W92" i="8" a="1"/>
  <c r="W92" i="8" s="1"/>
  <c r="W93" i="8" a="1"/>
  <c r="W93" i="8" s="1"/>
  <c r="W94" i="8" a="1"/>
  <c r="W94" i="8" s="1"/>
  <c r="W95" i="8" a="1"/>
  <c r="W95" i="8"/>
  <c r="W96" i="8" a="1"/>
  <c r="W96" i="8" s="1"/>
  <c r="W97" i="8" a="1"/>
  <c r="W97" i="8" s="1"/>
  <c r="W98" i="8" a="1"/>
  <c r="W98" i="8" s="1"/>
  <c r="W99" i="8" a="1"/>
  <c r="W99" i="8"/>
  <c r="W100" i="8" a="1"/>
  <c r="W100" i="8" s="1"/>
  <c r="W101" i="8" a="1"/>
  <c r="W101" i="8" s="1"/>
  <c r="W102" i="8" a="1"/>
  <c r="W102" i="8" s="1"/>
  <c r="W103" i="8" a="1"/>
  <c r="W103" i="8"/>
  <c r="W104" i="8" a="1"/>
  <c r="W104" i="8" s="1"/>
  <c r="W105" i="8" a="1"/>
  <c r="W105" i="8" s="1"/>
  <c r="W106" i="8" a="1"/>
  <c r="W106" i="8" s="1"/>
  <c r="W107" i="8" a="1"/>
  <c r="W107" i="8"/>
  <c r="W108" i="8" a="1"/>
  <c r="W108" i="8" s="1"/>
  <c r="W109" i="8" a="1"/>
  <c r="W109" i="8" s="1"/>
  <c r="W110" i="8" a="1"/>
  <c r="W110" i="8" s="1"/>
  <c r="W111" i="8" a="1"/>
  <c r="W111" i="8"/>
  <c r="W112" i="8" a="1"/>
  <c r="W112" i="8" s="1"/>
  <c r="W113" i="8" a="1"/>
  <c r="W113" i="8" s="1"/>
  <c r="W114" i="8" a="1"/>
  <c r="W114" i="8" s="1"/>
  <c r="W115" i="8" a="1"/>
  <c r="W115" i="8"/>
  <c r="W116" i="8" a="1"/>
  <c r="W116" i="8" s="1"/>
  <c r="W117" i="8" a="1"/>
  <c r="W117" i="8" s="1"/>
  <c r="W118" i="8" a="1"/>
  <c r="W118" i="8" s="1"/>
  <c r="W119" i="8" a="1"/>
  <c r="W119" i="8"/>
  <c r="W120" i="8" a="1"/>
  <c r="W120" i="8" s="1"/>
  <c r="W121" i="8" a="1"/>
  <c r="W121" i="8" s="1"/>
  <c r="W122" i="8" a="1"/>
  <c r="W122" i="8" s="1"/>
  <c r="W123" i="8" a="1"/>
  <c r="W123" i="8"/>
  <c r="W124" i="8" a="1"/>
  <c r="W124" i="8" s="1"/>
  <c r="W125" i="8" a="1"/>
  <c r="W125" i="8" s="1"/>
  <c r="W126" i="8" a="1"/>
  <c r="W126" i="8" s="1"/>
  <c r="W127" i="8" a="1"/>
  <c r="W127" i="8"/>
  <c r="W128" i="8" a="1"/>
  <c r="W128" i="8" s="1"/>
  <c r="W129" i="8" a="1"/>
  <c r="W129" i="8" s="1"/>
  <c r="W130" i="8" a="1"/>
  <c r="W130" i="8" s="1"/>
  <c r="W131" i="8" a="1"/>
  <c r="W131" i="8"/>
  <c r="W132" i="8" a="1"/>
  <c r="W132" i="8" s="1"/>
  <c r="W133" i="8" a="1"/>
  <c r="W133" i="8" s="1"/>
  <c r="W134" i="8" a="1"/>
  <c r="W134" i="8" s="1"/>
  <c r="W135" i="8" a="1"/>
  <c r="W135" i="8"/>
  <c r="W136" i="8" a="1"/>
  <c r="W136" i="8" s="1"/>
  <c r="W137" i="8" a="1"/>
  <c r="W137" i="8" s="1"/>
  <c r="W138" i="8" a="1"/>
  <c r="W138" i="8" s="1"/>
  <c r="W139" i="8" a="1"/>
  <c r="W139" i="8"/>
  <c r="W140" i="8" a="1"/>
  <c r="W140" i="8" s="1"/>
  <c r="W141" i="8" a="1"/>
  <c r="W141" i="8" s="1"/>
  <c r="W142" i="8" a="1"/>
  <c r="W142" i="8" s="1"/>
  <c r="W143" i="8" a="1"/>
  <c r="W143" i="8"/>
  <c r="W144" i="8" a="1"/>
  <c r="W144" i="8" s="1"/>
  <c r="W145" i="8" a="1"/>
  <c r="W145" i="8" s="1"/>
  <c r="W146" i="8" a="1"/>
  <c r="W146" i="8" s="1"/>
  <c r="W147" i="8" a="1"/>
  <c r="W147" i="8"/>
  <c r="W148" i="8" a="1"/>
  <c r="W148" i="8" s="1"/>
  <c r="W149" i="8" a="1"/>
  <c r="W149" i="8" s="1"/>
  <c r="W150" i="8" a="1"/>
  <c r="W150" i="8" s="1"/>
  <c r="W151" i="8" a="1"/>
  <c r="W151" i="8"/>
  <c r="W152" i="8" a="1"/>
  <c r="W152" i="8" s="1"/>
  <c r="W153" i="8" a="1"/>
  <c r="W153" i="8" s="1"/>
  <c r="W154" i="8" a="1"/>
  <c r="W154" i="8" s="1"/>
  <c r="W155" i="8" a="1"/>
  <c r="W155" i="8"/>
  <c r="W156" i="8" a="1"/>
  <c r="W156" i="8" s="1"/>
  <c r="W157" i="8" a="1"/>
  <c r="W157" i="8" s="1"/>
  <c r="W158" i="8" a="1"/>
  <c r="W158" i="8" s="1"/>
  <c r="W159" i="8" a="1"/>
  <c r="W159" i="8"/>
  <c r="W160" i="8" a="1"/>
  <c r="W160" i="8" s="1"/>
  <c r="W161" i="8" a="1"/>
  <c r="W161" i="8" s="1"/>
  <c r="W162" i="8" a="1"/>
  <c r="W162" i="8" s="1"/>
  <c r="W163" i="8" a="1"/>
  <c r="W163" i="8"/>
  <c r="W164" i="8" a="1"/>
  <c r="W164" i="8" s="1"/>
  <c r="W165" i="8" a="1"/>
  <c r="W165" i="8" s="1"/>
  <c r="W166" i="8" a="1"/>
  <c r="W166" i="8" s="1"/>
  <c r="W167" i="8" a="1"/>
  <c r="W167" i="8" s="1"/>
  <c r="W168" i="8" a="1"/>
  <c r="W168" i="8" s="1"/>
  <c r="W169" i="8" a="1"/>
  <c r="W169" i="8" s="1"/>
  <c r="W170" i="8" a="1"/>
  <c r="W170" i="8" s="1"/>
  <c r="W171" i="8" a="1"/>
  <c r="W171" i="8" s="1"/>
  <c r="W172" i="8" a="1"/>
  <c r="W172" i="8" s="1"/>
  <c r="W173" i="8" a="1"/>
  <c r="W173" i="8" s="1"/>
  <c r="W174" i="8" a="1"/>
  <c r="W174" i="8" s="1"/>
  <c r="W175" i="8" a="1"/>
  <c r="W175" i="8" s="1"/>
  <c r="W176" i="8" a="1"/>
  <c r="W176" i="8" s="1"/>
  <c r="W177" i="8" a="1"/>
  <c r="W177" i="8" s="1"/>
  <c r="U4" i="8" a="1"/>
  <c r="U4" i="8" s="1"/>
  <c r="U5" i="8" a="1"/>
  <c r="U5" i="8" s="1"/>
  <c r="U6" i="8" a="1"/>
  <c r="U6" i="8" s="1"/>
  <c r="U7" i="8" a="1"/>
  <c r="U7" i="8"/>
  <c r="U8" i="8" a="1"/>
  <c r="U8" i="8" s="1"/>
  <c r="U9" i="8" a="1"/>
  <c r="U9" i="8" s="1"/>
  <c r="U10" i="8" a="1"/>
  <c r="U10" i="8" s="1"/>
  <c r="U11" i="8" a="1"/>
  <c r="U11" i="8"/>
  <c r="U12" i="8" a="1"/>
  <c r="U12" i="8" s="1"/>
  <c r="U13" i="8" a="1"/>
  <c r="U13" i="8" s="1"/>
  <c r="U14" i="8" a="1"/>
  <c r="U14" i="8" s="1"/>
  <c r="U15" i="8" a="1"/>
  <c r="U15" i="8" s="1"/>
  <c r="U16" i="8" a="1"/>
  <c r="U16" i="8" s="1"/>
  <c r="U17" i="8" a="1"/>
  <c r="U17" i="8" s="1"/>
  <c r="U18" i="8" a="1"/>
  <c r="U18" i="8" s="1"/>
  <c r="U19" i="8" a="1"/>
  <c r="U19" i="8"/>
  <c r="U20" i="8" a="1"/>
  <c r="U20" i="8" s="1"/>
  <c r="U21" i="8" a="1"/>
  <c r="U21" i="8" s="1"/>
  <c r="U22" i="8" a="1"/>
  <c r="U22" i="8" s="1"/>
  <c r="U23" i="8" a="1"/>
  <c r="U23" i="8"/>
  <c r="U24" i="8" a="1"/>
  <c r="U24" i="8" s="1"/>
  <c r="U25" i="8" a="1"/>
  <c r="U25" i="8" s="1"/>
  <c r="U26" i="8" a="1"/>
  <c r="U26" i="8" s="1"/>
  <c r="U27" i="8" a="1"/>
  <c r="U27" i="8"/>
  <c r="U28" i="8" a="1"/>
  <c r="U28" i="8" s="1"/>
  <c r="U29" i="8" a="1"/>
  <c r="U29" i="8" s="1"/>
  <c r="U30" i="8" a="1"/>
  <c r="U30" i="8" s="1"/>
  <c r="U31" i="8" a="1"/>
  <c r="U31" i="8"/>
  <c r="U32" i="8" a="1"/>
  <c r="U32" i="8" s="1"/>
  <c r="U33" i="8" a="1"/>
  <c r="U33" i="8" s="1"/>
  <c r="U34" i="8" a="1"/>
  <c r="U34" i="8" s="1"/>
  <c r="U35" i="8" a="1"/>
  <c r="U35" i="8"/>
  <c r="U36" i="8" a="1"/>
  <c r="U36" i="8" s="1"/>
  <c r="U37" i="8" a="1"/>
  <c r="U37" i="8" s="1"/>
  <c r="U38" i="8" a="1"/>
  <c r="U38" i="8" s="1"/>
  <c r="U39" i="8" a="1"/>
  <c r="U39" i="8"/>
  <c r="U40" i="8" a="1"/>
  <c r="U40" i="8" s="1"/>
  <c r="U41" i="8" a="1"/>
  <c r="U41" i="8" s="1"/>
  <c r="U42" i="8" a="1"/>
  <c r="U42" i="8" s="1"/>
  <c r="U43" i="8" a="1"/>
  <c r="U43" i="8"/>
  <c r="U44" i="8" a="1"/>
  <c r="U44" i="8" s="1"/>
  <c r="U45" i="8" a="1"/>
  <c r="U45" i="8" s="1"/>
  <c r="U46" i="8" a="1"/>
  <c r="U46" i="8" s="1"/>
  <c r="U47" i="8" a="1"/>
  <c r="U47" i="8"/>
  <c r="U48" i="8" a="1"/>
  <c r="U48" i="8" s="1"/>
  <c r="U49" i="8" a="1"/>
  <c r="U49" i="8" s="1"/>
  <c r="U50" i="8" a="1"/>
  <c r="U50" i="8" s="1"/>
  <c r="U51" i="8" a="1"/>
  <c r="U51" i="8"/>
  <c r="U52" i="8" a="1"/>
  <c r="U52" i="8" s="1"/>
  <c r="U53" i="8" a="1"/>
  <c r="U53" i="8" s="1"/>
  <c r="U54" i="8" a="1"/>
  <c r="U54" i="8" s="1"/>
  <c r="U55" i="8" a="1"/>
  <c r="U55" i="8"/>
  <c r="U56" i="8" a="1"/>
  <c r="U56" i="8" s="1"/>
  <c r="U57" i="8" a="1"/>
  <c r="U57" i="8" s="1"/>
  <c r="U58" i="8" a="1"/>
  <c r="U58" i="8" s="1"/>
  <c r="U59" i="8" a="1"/>
  <c r="U59" i="8"/>
  <c r="U60" i="8" a="1"/>
  <c r="U60" i="8" s="1"/>
  <c r="U61" i="8" a="1"/>
  <c r="U61" i="8" s="1"/>
  <c r="U62" i="8" a="1"/>
  <c r="U62" i="8" s="1"/>
  <c r="U63" i="8" a="1"/>
  <c r="U63" i="8"/>
  <c r="U64" i="8" a="1"/>
  <c r="U64" i="8" s="1"/>
  <c r="U65" i="8" a="1"/>
  <c r="U65" i="8" s="1"/>
  <c r="U66" i="8" a="1"/>
  <c r="U66" i="8" s="1"/>
  <c r="U67" i="8" a="1"/>
  <c r="U67" i="8"/>
  <c r="U68" i="8" a="1"/>
  <c r="U68" i="8" s="1"/>
  <c r="U69" i="8" a="1"/>
  <c r="U69" i="8" s="1"/>
  <c r="U70" i="8" a="1"/>
  <c r="U70" i="8" s="1"/>
  <c r="U71" i="8" a="1"/>
  <c r="U71" i="8"/>
  <c r="U72" i="8" a="1"/>
  <c r="U72" i="8" s="1"/>
  <c r="U73" i="8" a="1"/>
  <c r="U73" i="8" s="1"/>
  <c r="U74" i="8" a="1"/>
  <c r="U74" i="8" s="1"/>
  <c r="U75" i="8" a="1"/>
  <c r="U75" i="8"/>
  <c r="U76" i="8" a="1"/>
  <c r="U76" i="8" s="1"/>
  <c r="U77" i="8" a="1"/>
  <c r="U77" i="8" s="1"/>
  <c r="U78" i="8" a="1"/>
  <c r="U78" i="8" s="1"/>
  <c r="U79" i="8" a="1"/>
  <c r="U79" i="8"/>
  <c r="U80" i="8" a="1"/>
  <c r="U80" i="8" s="1"/>
  <c r="U81" i="8" a="1"/>
  <c r="U81" i="8" s="1"/>
  <c r="U82" i="8" a="1"/>
  <c r="U82" i="8" s="1"/>
  <c r="U83" i="8" a="1"/>
  <c r="U83" i="8"/>
  <c r="U84" i="8" a="1"/>
  <c r="U84" i="8" s="1"/>
  <c r="U85" i="8" a="1"/>
  <c r="U85" i="8" s="1"/>
  <c r="U86" i="8" a="1"/>
  <c r="U86" i="8" s="1"/>
  <c r="U87" i="8" a="1"/>
  <c r="U87" i="8"/>
  <c r="U88" i="8" a="1"/>
  <c r="U88" i="8" s="1"/>
  <c r="U89" i="8" a="1"/>
  <c r="U89" i="8" s="1"/>
  <c r="U90" i="8" a="1"/>
  <c r="U90" i="8" s="1"/>
  <c r="U91" i="8" a="1"/>
  <c r="U91" i="8"/>
  <c r="U92" i="8" a="1"/>
  <c r="U92" i="8" s="1"/>
  <c r="U93" i="8" a="1"/>
  <c r="U93" i="8" s="1"/>
  <c r="U94" i="8" a="1"/>
  <c r="U94" i="8" s="1"/>
  <c r="U95" i="8" a="1"/>
  <c r="U95" i="8"/>
  <c r="U96" i="8" a="1"/>
  <c r="U96" i="8" s="1"/>
  <c r="U97" i="8" a="1"/>
  <c r="U97" i="8" s="1"/>
  <c r="U98" i="8" a="1"/>
  <c r="U98" i="8" s="1"/>
  <c r="U99" i="8" a="1"/>
  <c r="U99" i="8"/>
  <c r="U100" i="8" a="1"/>
  <c r="U100" i="8" s="1"/>
  <c r="U101" i="8" a="1"/>
  <c r="U101" i="8" s="1"/>
  <c r="U102" i="8" a="1"/>
  <c r="U102" i="8" s="1"/>
  <c r="U103" i="8" a="1"/>
  <c r="U103" i="8"/>
  <c r="U104" i="8" a="1"/>
  <c r="U104" i="8" s="1"/>
  <c r="U105" i="8" a="1"/>
  <c r="U105" i="8" s="1"/>
  <c r="U106" i="8" a="1"/>
  <c r="U106" i="8" s="1"/>
  <c r="U107" i="8" a="1"/>
  <c r="U107" i="8"/>
  <c r="U108" i="8" a="1"/>
  <c r="U108" i="8" s="1"/>
  <c r="U109" i="8" a="1"/>
  <c r="U109" i="8" s="1"/>
  <c r="U110" i="8" a="1"/>
  <c r="U110" i="8" s="1"/>
  <c r="U111" i="8" a="1"/>
  <c r="U111" i="8"/>
  <c r="U112" i="8" a="1"/>
  <c r="U112" i="8" s="1"/>
  <c r="U113" i="8" a="1"/>
  <c r="U113" i="8" s="1"/>
  <c r="U114" i="8" a="1"/>
  <c r="U114" i="8" s="1"/>
  <c r="U115" i="8" a="1"/>
  <c r="U115" i="8"/>
  <c r="U116" i="8" a="1"/>
  <c r="U116" i="8" s="1"/>
  <c r="U117" i="8" a="1"/>
  <c r="U117" i="8" s="1"/>
  <c r="U118" i="8" a="1"/>
  <c r="U118" i="8" s="1"/>
  <c r="U119" i="8" a="1"/>
  <c r="U119" i="8"/>
  <c r="U120" i="8" a="1"/>
  <c r="U120" i="8" s="1"/>
  <c r="U121" i="8" a="1"/>
  <c r="U121" i="8" s="1"/>
  <c r="U122" i="8" a="1"/>
  <c r="U122" i="8" s="1"/>
  <c r="U123" i="8" a="1"/>
  <c r="U123" i="8"/>
  <c r="U124" i="8" a="1"/>
  <c r="U124" i="8" s="1"/>
  <c r="U125" i="8" a="1"/>
  <c r="U125" i="8" s="1"/>
  <c r="U126" i="8" a="1"/>
  <c r="U126" i="8" s="1"/>
  <c r="U127" i="8" a="1"/>
  <c r="U127" i="8"/>
  <c r="U128" i="8" a="1"/>
  <c r="U128" i="8" s="1"/>
  <c r="U129" i="8" a="1"/>
  <c r="U129" i="8" s="1"/>
  <c r="U130" i="8" a="1"/>
  <c r="U130" i="8" s="1"/>
  <c r="U131" i="8" a="1"/>
  <c r="U131" i="8"/>
  <c r="U132" i="8" a="1"/>
  <c r="U132" i="8" s="1"/>
  <c r="U133" i="8" a="1"/>
  <c r="U133" i="8" s="1"/>
  <c r="U134" i="8" a="1"/>
  <c r="U134" i="8" s="1"/>
  <c r="U135" i="8" a="1"/>
  <c r="U135" i="8"/>
  <c r="U136" i="8" a="1"/>
  <c r="U136" i="8" s="1"/>
  <c r="U137" i="8" a="1"/>
  <c r="U137" i="8" s="1"/>
  <c r="U138" i="8" a="1"/>
  <c r="U138" i="8" s="1"/>
  <c r="U139" i="8" a="1"/>
  <c r="U139" i="8"/>
  <c r="U140" i="8" a="1"/>
  <c r="U140" i="8" s="1"/>
  <c r="U141" i="8" a="1"/>
  <c r="U141" i="8" s="1"/>
  <c r="U142" i="8" a="1"/>
  <c r="U142" i="8" s="1"/>
  <c r="U143" i="8" a="1"/>
  <c r="U143" i="8"/>
  <c r="U144" i="8" a="1"/>
  <c r="U144" i="8" s="1"/>
  <c r="U145" i="8" a="1"/>
  <c r="U145" i="8" s="1"/>
  <c r="U146" i="8" a="1"/>
  <c r="U146" i="8" s="1"/>
  <c r="U147" i="8" a="1"/>
  <c r="U147" i="8"/>
  <c r="U148" i="8" a="1"/>
  <c r="U148" i="8" s="1"/>
  <c r="U149" i="8" a="1"/>
  <c r="U149" i="8" s="1"/>
  <c r="U150" i="8" a="1"/>
  <c r="U150" i="8" s="1"/>
  <c r="U151" i="8" a="1"/>
  <c r="U151" i="8"/>
  <c r="U152" i="8" a="1"/>
  <c r="U152" i="8" s="1"/>
  <c r="U153" i="8" a="1"/>
  <c r="U153" i="8" s="1"/>
  <c r="U154" i="8" a="1"/>
  <c r="U154" i="8" s="1"/>
  <c r="U155" i="8" a="1"/>
  <c r="U155" i="8"/>
  <c r="U156" i="8" a="1"/>
  <c r="U156" i="8" s="1"/>
  <c r="U157" i="8" a="1"/>
  <c r="U157" i="8" s="1"/>
  <c r="U158" i="8" a="1"/>
  <c r="U158" i="8" s="1"/>
  <c r="U159" i="8" a="1"/>
  <c r="U159" i="8"/>
  <c r="U160" i="8" a="1"/>
  <c r="U160" i="8" s="1"/>
  <c r="U161" i="8" a="1"/>
  <c r="U161" i="8" s="1"/>
  <c r="U162" i="8" a="1"/>
  <c r="U162" i="8" s="1"/>
  <c r="U163" i="8" a="1"/>
  <c r="U163" i="8"/>
  <c r="U164" i="8" a="1"/>
  <c r="U164" i="8" s="1"/>
  <c r="U165" i="8" a="1"/>
  <c r="U165" i="8" s="1"/>
  <c r="U166" i="8" a="1"/>
  <c r="U166" i="8" s="1"/>
  <c r="U167" i="8" a="1"/>
  <c r="U167" i="8" s="1"/>
  <c r="U168" i="8" a="1"/>
  <c r="U168" i="8" s="1"/>
  <c r="U169" i="8" a="1"/>
  <c r="U169" i="8" s="1"/>
  <c r="U170" i="8" a="1"/>
  <c r="U170" i="8" s="1"/>
  <c r="U171" i="8" a="1"/>
  <c r="U171" i="8" s="1"/>
  <c r="U172" i="8" a="1"/>
  <c r="U172" i="8" s="1"/>
  <c r="U173" i="8" a="1"/>
  <c r="U173" i="8" s="1"/>
  <c r="U174" i="8" a="1"/>
  <c r="U174" i="8" s="1"/>
  <c r="U175" i="8" a="1"/>
  <c r="U175" i="8" s="1"/>
  <c r="U176" i="8" a="1"/>
  <c r="U176" i="8" s="1"/>
  <c r="U177" i="8" a="1"/>
  <c r="U177" i="8" s="1"/>
  <c r="S4" i="8" a="1"/>
  <c r="S4" i="8" s="1"/>
  <c r="S5" i="8" a="1"/>
  <c r="S5" i="8" s="1"/>
  <c r="S6" i="8" a="1"/>
  <c r="S6" i="8" s="1"/>
  <c r="S7" i="8" a="1"/>
  <c r="S7" i="8"/>
  <c r="S8" i="8" a="1"/>
  <c r="S8" i="8" s="1"/>
  <c r="S9" i="8" a="1"/>
  <c r="S9" i="8" s="1"/>
  <c r="S10" i="8" a="1"/>
  <c r="S10" i="8" s="1"/>
  <c r="S11" i="8" a="1"/>
  <c r="S11" i="8"/>
  <c r="S12" i="8" a="1"/>
  <c r="S12" i="8" s="1"/>
  <c r="S13" i="8" a="1"/>
  <c r="S13" i="8" s="1"/>
  <c r="S14" i="8" a="1"/>
  <c r="S14" i="8" s="1"/>
  <c r="S15" i="8" a="1"/>
  <c r="S15" i="8" s="1"/>
  <c r="S16" i="8" a="1"/>
  <c r="S16" i="8" s="1"/>
  <c r="S17" i="8" a="1"/>
  <c r="S17" i="8" s="1"/>
  <c r="S18" i="8" a="1"/>
  <c r="S18" i="8" s="1"/>
  <c r="S19" i="8" a="1"/>
  <c r="S19" i="8"/>
  <c r="S20" i="8" a="1"/>
  <c r="S20" i="8" s="1"/>
  <c r="S21" i="8" a="1"/>
  <c r="S21" i="8" s="1"/>
  <c r="S22" i="8" a="1"/>
  <c r="S22" i="8" s="1"/>
  <c r="S23" i="8" a="1"/>
  <c r="S23" i="8"/>
  <c r="S24" i="8" a="1"/>
  <c r="S24" i="8" s="1"/>
  <c r="S25" i="8" a="1"/>
  <c r="S25" i="8" s="1"/>
  <c r="S26" i="8" a="1"/>
  <c r="S26" i="8" s="1"/>
  <c r="S27" i="8" a="1"/>
  <c r="S27" i="8"/>
  <c r="S28" i="8" a="1"/>
  <c r="S28" i="8" s="1"/>
  <c r="S29" i="8" a="1"/>
  <c r="S29" i="8" s="1"/>
  <c r="S30" i="8" a="1"/>
  <c r="S30" i="8" s="1"/>
  <c r="S31" i="8" a="1"/>
  <c r="S31" i="8"/>
  <c r="S32" i="8" a="1"/>
  <c r="S32" i="8" s="1"/>
  <c r="S33" i="8" a="1"/>
  <c r="S33" i="8" s="1"/>
  <c r="S34" i="8" a="1"/>
  <c r="S34" i="8" s="1"/>
  <c r="S35" i="8" a="1"/>
  <c r="S35" i="8"/>
  <c r="S36" i="8" a="1"/>
  <c r="S36" i="8" s="1"/>
  <c r="S37" i="8" a="1"/>
  <c r="S37" i="8" s="1"/>
  <c r="S38" i="8" a="1"/>
  <c r="S38" i="8" s="1"/>
  <c r="S39" i="8" a="1"/>
  <c r="S39" i="8"/>
  <c r="S40" i="8" a="1"/>
  <c r="S40" i="8" s="1"/>
  <c r="S41" i="8" a="1"/>
  <c r="S41" i="8" s="1"/>
  <c r="S42" i="8" a="1"/>
  <c r="S42" i="8" s="1"/>
  <c r="S43" i="8" a="1"/>
  <c r="S43" i="8"/>
  <c r="S44" i="8" a="1"/>
  <c r="S44" i="8" s="1"/>
  <c r="S45" i="8" a="1"/>
  <c r="S45" i="8" s="1"/>
  <c r="S46" i="8" a="1"/>
  <c r="S46" i="8" s="1"/>
  <c r="S47" i="8" a="1"/>
  <c r="S47" i="8"/>
  <c r="S48" i="8" a="1"/>
  <c r="S48" i="8" s="1"/>
  <c r="S49" i="8" a="1"/>
  <c r="S49" i="8" s="1"/>
  <c r="S50" i="8" a="1"/>
  <c r="S50" i="8" s="1"/>
  <c r="S51" i="8" a="1"/>
  <c r="S51" i="8"/>
  <c r="S52" i="8" a="1"/>
  <c r="S52" i="8" s="1"/>
  <c r="S53" i="8" a="1"/>
  <c r="S53" i="8" s="1"/>
  <c r="S54" i="8" a="1"/>
  <c r="S54" i="8" s="1"/>
  <c r="S55" i="8" a="1"/>
  <c r="S55" i="8"/>
  <c r="S56" i="8" a="1"/>
  <c r="S56" i="8" s="1"/>
  <c r="S57" i="8" a="1"/>
  <c r="S57" i="8" s="1"/>
  <c r="S58" i="8" a="1"/>
  <c r="S58" i="8" s="1"/>
  <c r="S59" i="8" a="1"/>
  <c r="S59" i="8"/>
  <c r="S60" i="8" a="1"/>
  <c r="S60" i="8" s="1"/>
  <c r="S61" i="8" a="1"/>
  <c r="S61" i="8" s="1"/>
  <c r="S62" i="8" a="1"/>
  <c r="S62" i="8" s="1"/>
  <c r="S63" i="8" a="1"/>
  <c r="S63" i="8"/>
  <c r="S64" i="8" a="1"/>
  <c r="S64" i="8" s="1"/>
  <c r="S65" i="8" a="1"/>
  <c r="S65" i="8" s="1"/>
  <c r="S66" i="8" a="1"/>
  <c r="S66" i="8" s="1"/>
  <c r="S67" i="8" a="1"/>
  <c r="S67" i="8"/>
  <c r="S68" i="8" a="1"/>
  <c r="S68" i="8" s="1"/>
  <c r="S69" i="8" a="1"/>
  <c r="S69" i="8" s="1"/>
  <c r="S70" i="8" a="1"/>
  <c r="S70" i="8" s="1"/>
  <c r="S71" i="8" a="1"/>
  <c r="S71" i="8"/>
  <c r="S72" i="8" a="1"/>
  <c r="S72" i="8" s="1"/>
  <c r="S73" i="8" a="1"/>
  <c r="S73" i="8" s="1"/>
  <c r="S74" i="8" a="1"/>
  <c r="S74" i="8" s="1"/>
  <c r="S75" i="8" a="1"/>
  <c r="S75" i="8"/>
  <c r="S76" i="8" a="1"/>
  <c r="S76" i="8" s="1"/>
  <c r="S77" i="8" a="1"/>
  <c r="S77" i="8" s="1"/>
  <c r="S78" i="8" a="1"/>
  <c r="S78" i="8" s="1"/>
  <c r="S79" i="8" a="1"/>
  <c r="S79" i="8"/>
  <c r="S80" i="8" a="1"/>
  <c r="S80" i="8" s="1"/>
  <c r="S81" i="8" a="1"/>
  <c r="S81" i="8" s="1"/>
  <c r="S82" i="8" a="1"/>
  <c r="S82" i="8" s="1"/>
  <c r="S83" i="8" a="1"/>
  <c r="S83" i="8"/>
  <c r="S84" i="8" a="1"/>
  <c r="S84" i="8" s="1"/>
  <c r="S85" i="8" a="1"/>
  <c r="S85" i="8" s="1"/>
  <c r="S86" i="8" a="1"/>
  <c r="S86" i="8" s="1"/>
  <c r="S87" i="8" a="1"/>
  <c r="S87" i="8"/>
  <c r="S88" i="8" a="1"/>
  <c r="S88" i="8" s="1"/>
  <c r="S89" i="8" a="1"/>
  <c r="S89" i="8" s="1"/>
  <c r="S90" i="8" a="1"/>
  <c r="S90" i="8" s="1"/>
  <c r="S91" i="8" a="1"/>
  <c r="S91" i="8"/>
  <c r="S92" i="8" a="1"/>
  <c r="S92" i="8" s="1"/>
  <c r="S93" i="8" a="1"/>
  <c r="S93" i="8" s="1"/>
  <c r="S94" i="8" a="1"/>
  <c r="S94" i="8" s="1"/>
  <c r="S95" i="8" a="1"/>
  <c r="S95" i="8"/>
  <c r="S96" i="8" a="1"/>
  <c r="S96" i="8" s="1"/>
  <c r="S97" i="8" a="1"/>
  <c r="S97" i="8" s="1"/>
  <c r="S98" i="8" a="1"/>
  <c r="S98" i="8" s="1"/>
  <c r="S99" i="8" a="1"/>
  <c r="S99" i="8"/>
  <c r="S100" i="8" a="1"/>
  <c r="S100" i="8" s="1"/>
  <c r="S101" i="8" a="1"/>
  <c r="S101" i="8" s="1"/>
  <c r="S102" i="8" a="1"/>
  <c r="S102" i="8" s="1"/>
  <c r="S103" i="8" a="1"/>
  <c r="S103" i="8"/>
  <c r="S104" i="8" a="1"/>
  <c r="S104" i="8" s="1"/>
  <c r="S105" i="8" a="1"/>
  <c r="S105" i="8" s="1"/>
  <c r="S106" i="8" a="1"/>
  <c r="S106" i="8" s="1"/>
  <c r="S107" i="8" a="1"/>
  <c r="S107" i="8"/>
  <c r="S108" i="8" a="1"/>
  <c r="S108" i="8" s="1"/>
  <c r="S109" i="8" a="1"/>
  <c r="S109" i="8" s="1"/>
  <c r="S110" i="8" a="1"/>
  <c r="S110" i="8" s="1"/>
  <c r="S111" i="8" a="1"/>
  <c r="S111" i="8"/>
  <c r="S112" i="8" a="1"/>
  <c r="S112" i="8" s="1"/>
  <c r="S113" i="8" a="1"/>
  <c r="S113" i="8" s="1"/>
  <c r="S114" i="8" a="1"/>
  <c r="S114" i="8" s="1"/>
  <c r="S115" i="8" a="1"/>
  <c r="S115" i="8"/>
  <c r="S116" i="8" a="1"/>
  <c r="S116" i="8" s="1"/>
  <c r="S117" i="8" a="1"/>
  <c r="S117" i="8" s="1"/>
  <c r="S118" i="8" a="1"/>
  <c r="S118" i="8" s="1"/>
  <c r="S119" i="8" a="1"/>
  <c r="S119" i="8"/>
  <c r="S120" i="8" a="1"/>
  <c r="S120" i="8" s="1"/>
  <c r="S121" i="8" a="1"/>
  <c r="S121" i="8" s="1"/>
  <c r="S122" i="8" a="1"/>
  <c r="S122" i="8" s="1"/>
  <c r="S123" i="8" a="1"/>
  <c r="S123" i="8"/>
  <c r="S124" i="8" a="1"/>
  <c r="S124" i="8" s="1"/>
  <c r="S125" i="8" a="1"/>
  <c r="S125" i="8" s="1"/>
  <c r="S126" i="8" a="1"/>
  <c r="S126" i="8" s="1"/>
  <c r="S127" i="8" a="1"/>
  <c r="S127" i="8"/>
  <c r="S128" i="8" a="1"/>
  <c r="S128" i="8" s="1"/>
  <c r="S129" i="8" a="1"/>
  <c r="S129" i="8" s="1"/>
  <c r="S130" i="8" a="1"/>
  <c r="S130" i="8" s="1"/>
  <c r="S131" i="8" a="1"/>
  <c r="S131" i="8"/>
  <c r="S132" i="8" a="1"/>
  <c r="S132" i="8" s="1"/>
  <c r="S133" i="8" a="1"/>
  <c r="S133" i="8" s="1"/>
  <c r="S134" i="8" a="1"/>
  <c r="S134" i="8" s="1"/>
  <c r="S135" i="8" a="1"/>
  <c r="S135" i="8"/>
  <c r="S136" i="8" a="1"/>
  <c r="S136" i="8" s="1"/>
  <c r="S137" i="8" a="1"/>
  <c r="S137" i="8" s="1"/>
  <c r="S138" i="8" a="1"/>
  <c r="S138" i="8" s="1"/>
  <c r="S139" i="8" a="1"/>
  <c r="S139" i="8"/>
  <c r="S140" i="8" a="1"/>
  <c r="S140" i="8" s="1"/>
  <c r="S141" i="8" a="1"/>
  <c r="S141" i="8" s="1"/>
  <c r="S142" i="8" a="1"/>
  <c r="S142" i="8" s="1"/>
  <c r="S143" i="8" a="1"/>
  <c r="S143" i="8"/>
  <c r="S144" i="8" a="1"/>
  <c r="S144" i="8" s="1"/>
  <c r="S145" i="8" a="1"/>
  <c r="S145" i="8" s="1"/>
  <c r="S146" i="8" a="1"/>
  <c r="S146" i="8" s="1"/>
  <c r="S147" i="8" a="1"/>
  <c r="S147" i="8"/>
  <c r="S148" i="8" a="1"/>
  <c r="S148" i="8" s="1"/>
  <c r="S149" i="8" a="1"/>
  <c r="S149" i="8" s="1"/>
  <c r="S150" i="8" a="1"/>
  <c r="S150" i="8" s="1"/>
  <c r="S151" i="8" a="1"/>
  <c r="S151" i="8"/>
  <c r="S152" i="8" a="1"/>
  <c r="S152" i="8" s="1"/>
  <c r="S153" i="8" a="1"/>
  <c r="S153" i="8" s="1"/>
  <c r="S154" i="8" a="1"/>
  <c r="S154" i="8" s="1"/>
  <c r="S155" i="8" a="1"/>
  <c r="S155" i="8"/>
  <c r="S156" i="8" a="1"/>
  <c r="S156" i="8" s="1"/>
  <c r="S157" i="8" a="1"/>
  <c r="S157" i="8" s="1"/>
  <c r="S158" i="8" a="1"/>
  <c r="S158" i="8" s="1"/>
  <c r="S159" i="8" a="1"/>
  <c r="S159" i="8"/>
  <c r="S160" i="8" a="1"/>
  <c r="S160" i="8" s="1"/>
  <c r="S161" i="8" a="1"/>
  <c r="S161" i="8" s="1"/>
  <c r="S162" i="8" a="1"/>
  <c r="S162" i="8" s="1"/>
  <c r="S163" i="8" a="1"/>
  <c r="S163" i="8"/>
  <c r="S164" i="8" a="1"/>
  <c r="S164" i="8" s="1"/>
  <c r="S165" i="8" a="1"/>
  <c r="S165" i="8" s="1"/>
  <c r="S166" i="8" a="1"/>
  <c r="S166" i="8" s="1"/>
  <c r="S167" i="8" a="1"/>
  <c r="S167" i="8"/>
  <c r="S168" i="8" a="1"/>
  <c r="S168" i="8" s="1"/>
  <c r="S169" i="8" a="1"/>
  <c r="S169" i="8" s="1"/>
  <c r="S170" i="8" a="1"/>
  <c r="S170" i="8" s="1"/>
  <c r="S171" i="8" a="1"/>
  <c r="S171" i="8" s="1"/>
  <c r="S172" i="8" a="1"/>
  <c r="S172" i="8" s="1"/>
  <c r="S173" i="8" a="1"/>
  <c r="S173" i="8" s="1"/>
  <c r="S174" i="8" a="1"/>
  <c r="S174" i="8" s="1"/>
  <c r="S175" i="8" a="1"/>
  <c r="S175" i="8" s="1"/>
  <c r="S176" i="8" a="1"/>
  <c r="S176" i="8" s="1"/>
  <c r="S177" i="8" a="1"/>
  <c r="S177" i="8" s="1"/>
  <c r="Q4" i="8" a="1"/>
  <c r="Q4" i="8" s="1"/>
  <c r="Q5" i="8" a="1"/>
  <c r="Q5" i="8" s="1"/>
  <c r="Q6" i="8" a="1"/>
  <c r="Q6" i="8" s="1"/>
  <c r="Q7" i="8" a="1"/>
  <c r="Q7" i="8"/>
  <c r="Q8" i="8" a="1"/>
  <c r="Q8" i="8" s="1"/>
  <c r="Q9" i="8" a="1"/>
  <c r="Q9" i="8" s="1"/>
  <c r="Q10" i="8" a="1"/>
  <c r="Q10" i="8" s="1"/>
  <c r="Q11" i="8" a="1"/>
  <c r="Q11" i="8"/>
  <c r="Q12" i="8" a="1"/>
  <c r="Q12" i="8" s="1"/>
  <c r="Q13" i="8" a="1"/>
  <c r="Q13" i="8" s="1"/>
  <c r="Q14" i="8" a="1"/>
  <c r="Q14" i="8" s="1"/>
  <c r="Q15" i="8" a="1"/>
  <c r="Q15" i="8" s="1"/>
  <c r="Q16" i="8" a="1"/>
  <c r="Q16" i="8" s="1"/>
  <c r="Q17" i="8" a="1"/>
  <c r="Q17" i="8" s="1"/>
  <c r="Q18" i="8" a="1"/>
  <c r="Q18" i="8" s="1"/>
  <c r="Q19" i="8" a="1"/>
  <c r="Q19" i="8"/>
  <c r="Q20" i="8" a="1"/>
  <c r="Q20" i="8" s="1"/>
  <c r="Q21" i="8" a="1"/>
  <c r="Q21" i="8" s="1"/>
  <c r="Q22" i="8" a="1"/>
  <c r="Q22" i="8" s="1"/>
  <c r="Q23" i="8" a="1"/>
  <c r="Q23" i="8"/>
  <c r="Q24" i="8" a="1"/>
  <c r="Q24" i="8" s="1"/>
  <c r="Q25" i="8" a="1"/>
  <c r="Q25" i="8" s="1"/>
  <c r="Q26" i="8" a="1"/>
  <c r="Q26" i="8" s="1"/>
  <c r="Q27" i="8" a="1"/>
  <c r="Q27" i="8"/>
  <c r="Q28" i="8" a="1"/>
  <c r="Q28" i="8" s="1"/>
  <c r="Q29" i="8" a="1"/>
  <c r="Q29" i="8" s="1"/>
  <c r="Q30" i="8" a="1"/>
  <c r="Q30" i="8" s="1"/>
  <c r="Q31" i="8" a="1"/>
  <c r="Q31" i="8"/>
  <c r="Q32" i="8" a="1"/>
  <c r="Q32" i="8" s="1"/>
  <c r="Q33" i="8" a="1"/>
  <c r="Q33" i="8" s="1"/>
  <c r="Q34" i="8" a="1"/>
  <c r="Q34" i="8" s="1"/>
  <c r="Q35" i="8" a="1"/>
  <c r="Q35" i="8"/>
  <c r="Q36" i="8" a="1"/>
  <c r="Q36" i="8" s="1"/>
  <c r="Q37" i="8" a="1"/>
  <c r="Q37" i="8" s="1"/>
  <c r="Q38" i="8" a="1"/>
  <c r="Q38" i="8" s="1"/>
  <c r="Q39" i="8" a="1"/>
  <c r="Q39" i="8"/>
  <c r="Q40" i="8" a="1"/>
  <c r="Q40" i="8" s="1"/>
  <c r="Q41" i="8" a="1"/>
  <c r="Q41" i="8" s="1"/>
  <c r="Q42" i="8" a="1"/>
  <c r="Q42" i="8" s="1"/>
  <c r="Q43" i="8" a="1"/>
  <c r="Q43" i="8"/>
  <c r="Q44" i="8" a="1"/>
  <c r="Q44" i="8" s="1"/>
  <c r="Q45" i="8" a="1"/>
  <c r="Q45" i="8" s="1"/>
  <c r="Q46" i="8" a="1"/>
  <c r="Q46" i="8" s="1"/>
  <c r="Q47" i="8" a="1"/>
  <c r="Q47" i="8"/>
  <c r="Q48" i="8" a="1"/>
  <c r="Q48" i="8" s="1"/>
  <c r="Q49" i="8" a="1"/>
  <c r="Q49" i="8" s="1"/>
  <c r="Q50" i="8" a="1"/>
  <c r="Q50" i="8" s="1"/>
  <c r="Q51" i="8" a="1"/>
  <c r="Q51" i="8"/>
  <c r="Q52" i="8" a="1"/>
  <c r="Q52" i="8" s="1"/>
  <c r="Q53" i="8" a="1"/>
  <c r="Q53" i="8" s="1"/>
  <c r="Q54" i="8" a="1"/>
  <c r="Q54" i="8" s="1"/>
  <c r="Q55" i="8" a="1"/>
  <c r="Q55" i="8"/>
  <c r="Q56" i="8" a="1"/>
  <c r="Q56" i="8" s="1"/>
  <c r="Q57" i="8" a="1"/>
  <c r="Q57" i="8" s="1"/>
  <c r="Q58" i="8" a="1"/>
  <c r="Q58" i="8" s="1"/>
  <c r="Q59" i="8" a="1"/>
  <c r="Q59" i="8"/>
  <c r="Q60" i="8" a="1"/>
  <c r="Q60" i="8" s="1"/>
  <c r="Q61" i="8" a="1"/>
  <c r="Q61" i="8" s="1"/>
  <c r="Q62" i="8" a="1"/>
  <c r="Q62" i="8" s="1"/>
  <c r="Q63" i="8" a="1"/>
  <c r="Q63" i="8"/>
  <c r="Q64" i="8" a="1"/>
  <c r="Q64" i="8" s="1"/>
  <c r="Q65" i="8" a="1"/>
  <c r="Q65" i="8" s="1"/>
  <c r="Q66" i="8" a="1"/>
  <c r="Q66" i="8" s="1"/>
  <c r="Q67" i="8" a="1"/>
  <c r="Q67" i="8"/>
  <c r="Q68" i="8" a="1"/>
  <c r="Q68" i="8" s="1"/>
  <c r="Q69" i="8" a="1"/>
  <c r="Q69" i="8" s="1"/>
  <c r="Q70" i="8" a="1"/>
  <c r="Q70" i="8" s="1"/>
  <c r="Q71" i="8" a="1"/>
  <c r="Q71" i="8"/>
  <c r="Q72" i="8" a="1"/>
  <c r="Q72" i="8" s="1"/>
  <c r="Q73" i="8" a="1"/>
  <c r="Q73" i="8" s="1"/>
  <c r="Q74" i="8" a="1"/>
  <c r="Q74" i="8" s="1"/>
  <c r="Q75" i="8" a="1"/>
  <c r="Q75" i="8"/>
  <c r="Q76" i="8" a="1"/>
  <c r="Q76" i="8" s="1"/>
  <c r="Q77" i="8" a="1"/>
  <c r="Q77" i="8" s="1"/>
  <c r="Q78" i="8" a="1"/>
  <c r="Q78" i="8" s="1"/>
  <c r="Q79" i="8" a="1"/>
  <c r="Q79" i="8"/>
  <c r="Q80" i="8" a="1"/>
  <c r="Q80" i="8" s="1"/>
  <c r="Q81" i="8" a="1"/>
  <c r="Q81" i="8" s="1"/>
  <c r="Q82" i="8" a="1"/>
  <c r="Q82" i="8" s="1"/>
  <c r="Q83" i="8" a="1"/>
  <c r="Q83" i="8"/>
  <c r="Q84" i="8" a="1"/>
  <c r="Q84" i="8" s="1"/>
  <c r="Q85" i="8" a="1"/>
  <c r="Q85" i="8" s="1"/>
  <c r="Q86" i="8" a="1"/>
  <c r="Q86" i="8" s="1"/>
  <c r="Q87" i="8" a="1"/>
  <c r="Q87" i="8"/>
  <c r="Q88" i="8" a="1"/>
  <c r="Q88" i="8" s="1"/>
  <c r="Q89" i="8" a="1"/>
  <c r="Q89" i="8" s="1"/>
  <c r="Q90" i="8" a="1"/>
  <c r="Q90" i="8" s="1"/>
  <c r="Q91" i="8" a="1"/>
  <c r="Q91" i="8"/>
  <c r="Q92" i="8" a="1"/>
  <c r="Q92" i="8" s="1"/>
  <c r="Q93" i="8" a="1"/>
  <c r="Q93" i="8" s="1"/>
  <c r="Q94" i="8" a="1"/>
  <c r="Q94" i="8" s="1"/>
  <c r="Q95" i="8" a="1"/>
  <c r="Q95" i="8"/>
  <c r="Q96" i="8" a="1"/>
  <c r="Q96" i="8" s="1"/>
  <c r="Q97" i="8" a="1"/>
  <c r="Q97" i="8" s="1"/>
  <c r="Q98" i="8" a="1"/>
  <c r="Q98" i="8" s="1"/>
  <c r="Q99" i="8" a="1"/>
  <c r="Q99" i="8"/>
  <c r="Q100" i="8" a="1"/>
  <c r="Q100" i="8" s="1"/>
  <c r="Q101" i="8" a="1"/>
  <c r="Q101" i="8" s="1"/>
  <c r="Q102" i="8" a="1"/>
  <c r="Q102" i="8" s="1"/>
  <c r="Q103" i="8" a="1"/>
  <c r="Q103" i="8"/>
  <c r="Q104" i="8" a="1"/>
  <c r="Q104" i="8" s="1"/>
  <c r="Q105" i="8" a="1"/>
  <c r="Q105" i="8" s="1"/>
  <c r="Q106" i="8" a="1"/>
  <c r="Q106" i="8" s="1"/>
  <c r="Q107" i="8" a="1"/>
  <c r="Q107" i="8"/>
  <c r="Q108" i="8" a="1"/>
  <c r="Q108" i="8" s="1"/>
  <c r="Q109" i="8" a="1"/>
  <c r="Q109" i="8" s="1"/>
  <c r="Q110" i="8" a="1"/>
  <c r="Q110" i="8" s="1"/>
  <c r="Q111" i="8" a="1"/>
  <c r="Q111" i="8"/>
  <c r="Q112" i="8" a="1"/>
  <c r="Q112" i="8" s="1"/>
  <c r="Q113" i="8" a="1"/>
  <c r="Q113" i="8" s="1"/>
  <c r="Q114" i="8" a="1"/>
  <c r="Q114" i="8" s="1"/>
  <c r="Q115" i="8" a="1"/>
  <c r="Q115" i="8"/>
  <c r="Q116" i="8" a="1"/>
  <c r="Q116" i="8" s="1"/>
  <c r="Q117" i="8" a="1"/>
  <c r="Q117" i="8" s="1"/>
  <c r="Q118" i="8" a="1"/>
  <c r="Q118" i="8" s="1"/>
  <c r="Q119" i="8" a="1"/>
  <c r="Q119" i="8"/>
  <c r="Q120" i="8" a="1"/>
  <c r="Q120" i="8" s="1"/>
  <c r="Q121" i="8" a="1"/>
  <c r="Q121" i="8" s="1"/>
  <c r="Q122" i="8" a="1"/>
  <c r="Q122" i="8" s="1"/>
  <c r="Q123" i="8" a="1"/>
  <c r="Q123" i="8"/>
  <c r="Q124" i="8" a="1"/>
  <c r="Q124" i="8" s="1"/>
  <c r="Q125" i="8" a="1"/>
  <c r="Q125" i="8" s="1"/>
  <c r="Q126" i="8" a="1"/>
  <c r="Q126" i="8" s="1"/>
  <c r="Q127" i="8" a="1"/>
  <c r="Q127" i="8"/>
  <c r="Q128" i="8" a="1"/>
  <c r="Q128" i="8" s="1"/>
  <c r="Q129" i="8" a="1"/>
  <c r="Q129" i="8" s="1"/>
  <c r="Q130" i="8" a="1"/>
  <c r="Q130" i="8" s="1"/>
  <c r="Q131" i="8" a="1"/>
  <c r="Q131" i="8"/>
  <c r="Q132" i="8" a="1"/>
  <c r="Q132" i="8" s="1"/>
  <c r="Q133" i="8" a="1"/>
  <c r="Q133" i="8" s="1"/>
  <c r="Q134" i="8" a="1"/>
  <c r="Q134" i="8" s="1"/>
  <c r="Q135" i="8" a="1"/>
  <c r="Q135" i="8"/>
  <c r="Q136" i="8" a="1"/>
  <c r="Q136" i="8" s="1"/>
  <c r="Q137" i="8" a="1"/>
  <c r="Q137" i="8" s="1"/>
  <c r="Q138" i="8" a="1"/>
  <c r="Q138" i="8" s="1"/>
  <c r="Q139" i="8" a="1"/>
  <c r="Q139" i="8"/>
  <c r="Q140" i="8" a="1"/>
  <c r="Q140" i="8" s="1"/>
  <c r="Q141" i="8" a="1"/>
  <c r="Q141" i="8" s="1"/>
  <c r="Q142" i="8" a="1"/>
  <c r="Q142" i="8" s="1"/>
  <c r="Q143" i="8" a="1"/>
  <c r="Q143" i="8"/>
  <c r="Q144" i="8" a="1"/>
  <c r="Q144" i="8" s="1"/>
  <c r="Q145" i="8" a="1"/>
  <c r="Q145" i="8" s="1"/>
  <c r="Q146" i="8" a="1"/>
  <c r="Q146" i="8" s="1"/>
  <c r="Q147" i="8" a="1"/>
  <c r="Q147" i="8"/>
  <c r="Q148" i="8" a="1"/>
  <c r="Q148" i="8" s="1"/>
  <c r="Q149" i="8" a="1"/>
  <c r="Q149" i="8" s="1"/>
  <c r="Q150" i="8" a="1"/>
  <c r="Q150" i="8" s="1"/>
  <c r="Q151" i="8" a="1"/>
  <c r="Q151" i="8"/>
  <c r="Q152" i="8" a="1"/>
  <c r="Q152" i="8" s="1"/>
  <c r="Q153" i="8" a="1"/>
  <c r="Q153" i="8" s="1"/>
  <c r="Q154" i="8" a="1"/>
  <c r="Q154" i="8" s="1"/>
  <c r="Q155" i="8" a="1"/>
  <c r="Q155" i="8"/>
  <c r="Q156" i="8" a="1"/>
  <c r="Q156" i="8" s="1"/>
  <c r="Q157" i="8" a="1"/>
  <c r="Q157" i="8" s="1"/>
  <c r="Q158" i="8" a="1"/>
  <c r="Q158" i="8" s="1"/>
  <c r="Q159" i="8" a="1"/>
  <c r="Q159" i="8"/>
  <c r="Q160" i="8" a="1"/>
  <c r="Q160" i="8" s="1"/>
  <c r="Q161" i="8" a="1"/>
  <c r="Q161" i="8" s="1"/>
  <c r="Q162" i="8" a="1"/>
  <c r="Q162" i="8" s="1"/>
  <c r="Q163" i="8" a="1"/>
  <c r="Q163" i="8"/>
  <c r="Q164" i="8" a="1"/>
  <c r="Q164" i="8" s="1"/>
  <c r="Q165" i="8" a="1"/>
  <c r="Q165" i="8" s="1"/>
  <c r="Q166" i="8" a="1"/>
  <c r="Q166" i="8" s="1"/>
  <c r="Q167" i="8" a="1"/>
  <c r="Q167" i="8" s="1"/>
  <c r="Q168" i="8" a="1"/>
  <c r="Q168" i="8" s="1"/>
  <c r="Q169" i="8" a="1"/>
  <c r="Q169" i="8" s="1"/>
  <c r="Q170" i="8" a="1"/>
  <c r="Q170" i="8" s="1"/>
  <c r="Q171" i="8" a="1"/>
  <c r="Q171" i="8" s="1"/>
  <c r="Q172" i="8" a="1"/>
  <c r="Q172" i="8" s="1"/>
  <c r="Q173" i="8" a="1"/>
  <c r="Q173" i="8" s="1"/>
  <c r="Q174" i="8" a="1"/>
  <c r="Q174" i="8" s="1"/>
  <c r="Q175" i="8" a="1"/>
  <c r="Q175" i="8" s="1"/>
  <c r="Q176" i="8" a="1"/>
  <c r="Q176" i="8" s="1"/>
  <c r="Q177" i="8" a="1"/>
  <c r="Q177" i="8" s="1"/>
  <c r="O4" i="8" a="1"/>
  <c r="O4" i="8" s="1"/>
  <c r="O5" i="8" a="1"/>
  <c r="O5" i="8" s="1"/>
  <c r="O6" i="8" a="1"/>
  <c r="O6" i="8" s="1"/>
  <c r="O7" i="8" a="1"/>
  <c r="O7" i="8"/>
  <c r="O8" i="8" a="1"/>
  <c r="O8" i="8" s="1"/>
  <c r="O9" i="8" a="1"/>
  <c r="O9" i="8" s="1"/>
  <c r="O10" i="8" a="1"/>
  <c r="O10" i="8" s="1"/>
  <c r="O11" i="8" a="1"/>
  <c r="O11" i="8"/>
  <c r="O12" i="8" a="1"/>
  <c r="O12" i="8" s="1"/>
  <c r="O13" i="8" a="1"/>
  <c r="O13" i="8" s="1"/>
  <c r="O14" i="8" a="1"/>
  <c r="O14" i="8" s="1"/>
  <c r="O15" i="8" a="1"/>
  <c r="O15" i="8"/>
  <c r="O16" i="8" a="1"/>
  <c r="O16" i="8" s="1"/>
  <c r="O17" i="8" a="1"/>
  <c r="O17" i="8" s="1"/>
  <c r="O18" i="8" a="1"/>
  <c r="O18" i="8" s="1"/>
  <c r="O19" i="8" a="1"/>
  <c r="O19" i="8"/>
  <c r="O20" i="8" a="1"/>
  <c r="O20" i="8" s="1"/>
  <c r="O21" i="8" a="1"/>
  <c r="O21" i="8" s="1"/>
  <c r="O22" i="8" a="1"/>
  <c r="O22" i="8" s="1"/>
  <c r="O23" i="8" a="1"/>
  <c r="O23" i="8"/>
  <c r="O24" i="8" a="1"/>
  <c r="O24" i="8" s="1"/>
  <c r="O25" i="8" a="1"/>
  <c r="O25" i="8" s="1"/>
  <c r="O26" i="8" a="1"/>
  <c r="O26" i="8" s="1"/>
  <c r="O27" i="8" a="1"/>
  <c r="O27" i="8"/>
  <c r="O28" i="8" a="1"/>
  <c r="O28" i="8" s="1"/>
  <c r="O29" i="8" a="1"/>
  <c r="O29" i="8" s="1"/>
  <c r="O30" i="8" a="1"/>
  <c r="O30" i="8" s="1"/>
  <c r="O31" i="8" a="1"/>
  <c r="O31" i="8"/>
  <c r="O32" i="8" a="1"/>
  <c r="O32" i="8" s="1"/>
  <c r="O33" i="8" a="1"/>
  <c r="O33" i="8" s="1"/>
  <c r="O34" i="8" a="1"/>
  <c r="O34" i="8" s="1"/>
  <c r="O35" i="8" a="1"/>
  <c r="O35" i="8"/>
  <c r="O36" i="8" a="1"/>
  <c r="O36" i="8" s="1"/>
  <c r="O37" i="8" a="1"/>
  <c r="O37" i="8" s="1"/>
  <c r="O38" i="8" a="1"/>
  <c r="O38" i="8" s="1"/>
  <c r="O39" i="8" a="1"/>
  <c r="O39" i="8"/>
  <c r="O40" i="8" a="1"/>
  <c r="O40" i="8" s="1"/>
  <c r="O41" i="8" a="1"/>
  <c r="O41" i="8" s="1"/>
  <c r="O42" i="8" a="1"/>
  <c r="O42" i="8" s="1"/>
  <c r="O43" i="8" a="1"/>
  <c r="O43" i="8"/>
  <c r="O44" i="8" a="1"/>
  <c r="O44" i="8" s="1"/>
  <c r="O45" i="8" a="1"/>
  <c r="O45" i="8" s="1"/>
  <c r="O46" i="8" a="1"/>
  <c r="O46" i="8" s="1"/>
  <c r="O47" i="8" a="1"/>
  <c r="O47" i="8"/>
  <c r="O48" i="8" a="1"/>
  <c r="O48" i="8" s="1"/>
  <c r="O49" i="8" a="1"/>
  <c r="O49" i="8" s="1"/>
  <c r="O50" i="8" a="1"/>
  <c r="O50" i="8" s="1"/>
  <c r="O51" i="8" a="1"/>
  <c r="O51" i="8"/>
  <c r="O52" i="8" a="1"/>
  <c r="O52" i="8" s="1"/>
  <c r="O53" i="8" a="1"/>
  <c r="O53" i="8" s="1"/>
  <c r="O54" i="8" a="1"/>
  <c r="O54" i="8" s="1"/>
  <c r="O55" i="8" a="1"/>
  <c r="O55" i="8"/>
  <c r="O56" i="8" a="1"/>
  <c r="O56" i="8" s="1"/>
  <c r="O57" i="8" a="1"/>
  <c r="O57" i="8" s="1"/>
  <c r="O58" i="8" a="1"/>
  <c r="O58" i="8" s="1"/>
  <c r="O59" i="8" a="1"/>
  <c r="O59" i="8"/>
  <c r="O60" i="8" a="1"/>
  <c r="O60" i="8" s="1"/>
  <c r="O61" i="8" a="1"/>
  <c r="O61" i="8" s="1"/>
  <c r="O62" i="8" a="1"/>
  <c r="O62" i="8" s="1"/>
  <c r="O63" i="8" a="1"/>
  <c r="O63" i="8"/>
  <c r="O64" i="8" a="1"/>
  <c r="O64" i="8" s="1"/>
  <c r="O65" i="8" a="1"/>
  <c r="O65" i="8" s="1"/>
  <c r="O66" i="8" a="1"/>
  <c r="O66" i="8" s="1"/>
  <c r="O67" i="8" a="1"/>
  <c r="O67" i="8"/>
  <c r="O68" i="8" a="1"/>
  <c r="O68" i="8" s="1"/>
  <c r="O69" i="8" a="1"/>
  <c r="O69" i="8" s="1"/>
  <c r="O70" i="8" a="1"/>
  <c r="O70" i="8" s="1"/>
  <c r="O71" i="8" a="1"/>
  <c r="O71" i="8"/>
  <c r="O72" i="8" a="1"/>
  <c r="O72" i="8" s="1"/>
  <c r="O73" i="8" a="1"/>
  <c r="O73" i="8" s="1"/>
  <c r="O74" i="8" a="1"/>
  <c r="O74" i="8" s="1"/>
  <c r="O75" i="8" a="1"/>
  <c r="O75" i="8"/>
  <c r="O76" i="8" a="1"/>
  <c r="O76" i="8" s="1"/>
  <c r="O77" i="8" a="1"/>
  <c r="O77" i="8" s="1"/>
  <c r="O78" i="8" a="1"/>
  <c r="O78" i="8" s="1"/>
  <c r="O79" i="8" a="1"/>
  <c r="O79" i="8"/>
  <c r="O80" i="8" a="1"/>
  <c r="O80" i="8" s="1"/>
  <c r="O81" i="8" a="1"/>
  <c r="O81" i="8" s="1"/>
  <c r="O82" i="8" a="1"/>
  <c r="O82" i="8" s="1"/>
  <c r="O83" i="8" a="1"/>
  <c r="O83" i="8"/>
  <c r="O84" i="8" a="1"/>
  <c r="O84" i="8" s="1"/>
  <c r="O85" i="8" a="1"/>
  <c r="O85" i="8" s="1"/>
  <c r="O86" i="8" a="1"/>
  <c r="O86" i="8" s="1"/>
  <c r="O87" i="8" a="1"/>
  <c r="O87" i="8"/>
  <c r="O88" i="8" a="1"/>
  <c r="O88" i="8" s="1"/>
  <c r="O89" i="8" a="1"/>
  <c r="O89" i="8" s="1"/>
  <c r="O90" i="8" a="1"/>
  <c r="O90" i="8" s="1"/>
  <c r="O91" i="8" a="1"/>
  <c r="O91" i="8"/>
  <c r="O92" i="8" a="1"/>
  <c r="O92" i="8" s="1"/>
  <c r="O93" i="8" a="1"/>
  <c r="O93" i="8" s="1"/>
  <c r="O94" i="8" a="1"/>
  <c r="O94" i="8" s="1"/>
  <c r="O95" i="8" a="1"/>
  <c r="O95" i="8"/>
  <c r="O96" i="8" a="1"/>
  <c r="O96" i="8" s="1"/>
  <c r="O97" i="8" a="1"/>
  <c r="O97" i="8" s="1"/>
  <c r="O98" i="8" a="1"/>
  <c r="O98" i="8" s="1"/>
  <c r="O99" i="8" a="1"/>
  <c r="O99" i="8"/>
  <c r="O100" i="8" a="1"/>
  <c r="O100" i="8" s="1"/>
  <c r="O101" i="8" a="1"/>
  <c r="O101" i="8" s="1"/>
  <c r="O102" i="8" a="1"/>
  <c r="O102" i="8" s="1"/>
  <c r="O103" i="8" a="1"/>
  <c r="O103" i="8"/>
  <c r="O104" i="8" a="1"/>
  <c r="O104" i="8" s="1"/>
  <c r="O105" i="8" a="1"/>
  <c r="O105" i="8" s="1"/>
  <c r="O106" i="8" a="1"/>
  <c r="O106" i="8" s="1"/>
  <c r="O107" i="8" a="1"/>
  <c r="O107" i="8"/>
  <c r="O108" i="8" a="1"/>
  <c r="O108" i="8" s="1"/>
  <c r="O109" i="8" a="1"/>
  <c r="O109" i="8" s="1"/>
  <c r="O110" i="8" a="1"/>
  <c r="O110" i="8" s="1"/>
  <c r="O111" i="8" a="1"/>
  <c r="O111" i="8"/>
  <c r="O112" i="8" a="1"/>
  <c r="O112" i="8" s="1"/>
  <c r="O113" i="8" a="1"/>
  <c r="O113" i="8" s="1"/>
  <c r="O114" i="8" a="1"/>
  <c r="O114" i="8" s="1"/>
  <c r="O115" i="8" a="1"/>
  <c r="O115" i="8"/>
  <c r="O116" i="8" a="1"/>
  <c r="O116" i="8" s="1"/>
  <c r="O117" i="8" a="1"/>
  <c r="O117" i="8" s="1"/>
  <c r="O118" i="8" a="1"/>
  <c r="O118" i="8" s="1"/>
  <c r="O119" i="8" a="1"/>
  <c r="O119" i="8"/>
  <c r="O120" i="8" a="1"/>
  <c r="O120" i="8" s="1"/>
  <c r="O121" i="8" a="1"/>
  <c r="O121" i="8" s="1"/>
  <c r="O122" i="8" a="1"/>
  <c r="O122" i="8" s="1"/>
  <c r="O123" i="8" a="1"/>
  <c r="O123" i="8"/>
  <c r="O124" i="8" a="1"/>
  <c r="O124" i="8" s="1"/>
  <c r="O125" i="8" a="1"/>
  <c r="O125" i="8" s="1"/>
  <c r="O126" i="8" a="1"/>
  <c r="O126" i="8" s="1"/>
  <c r="O127" i="8" a="1"/>
  <c r="O127" i="8"/>
  <c r="O128" i="8" a="1"/>
  <c r="O128" i="8" s="1"/>
  <c r="O129" i="8" a="1"/>
  <c r="O129" i="8" s="1"/>
  <c r="O130" i="8" a="1"/>
  <c r="O130" i="8" s="1"/>
  <c r="O131" i="8" a="1"/>
  <c r="O131" i="8"/>
  <c r="O132" i="8" a="1"/>
  <c r="O132" i="8" s="1"/>
  <c r="O133" i="8" a="1"/>
  <c r="O133" i="8" s="1"/>
  <c r="O134" i="8" a="1"/>
  <c r="O134" i="8" s="1"/>
  <c r="O135" i="8" a="1"/>
  <c r="O135" i="8"/>
  <c r="O136" i="8" a="1"/>
  <c r="O136" i="8" s="1"/>
  <c r="O137" i="8" a="1"/>
  <c r="O137" i="8" s="1"/>
  <c r="O138" i="8" a="1"/>
  <c r="O138" i="8" s="1"/>
  <c r="O139" i="8" a="1"/>
  <c r="O139" i="8"/>
  <c r="O140" i="8" a="1"/>
  <c r="O140" i="8" s="1"/>
  <c r="O141" i="8" a="1"/>
  <c r="O141" i="8" s="1"/>
  <c r="O142" i="8" a="1"/>
  <c r="O142" i="8" s="1"/>
  <c r="O143" i="8" a="1"/>
  <c r="O143" i="8"/>
  <c r="O144" i="8" a="1"/>
  <c r="O144" i="8" s="1"/>
  <c r="O145" i="8" a="1"/>
  <c r="O145" i="8" s="1"/>
  <c r="O146" i="8" a="1"/>
  <c r="O146" i="8" s="1"/>
  <c r="O147" i="8" a="1"/>
  <c r="O147" i="8"/>
  <c r="O148" i="8" a="1"/>
  <c r="O148" i="8" s="1"/>
  <c r="O149" i="8" a="1"/>
  <c r="O149" i="8" s="1"/>
  <c r="O150" i="8" a="1"/>
  <c r="O150" i="8" s="1"/>
  <c r="O151" i="8" a="1"/>
  <c r="O151" i="8"/>
  <c r="O152" i="8" a="1"/>
  <c r="O152" i="8" s="1"/>
  <c r="O153" i="8" a="1"/>
  <c r="O153" i="8" s="1"/>
  <c r="O154" i="8" a="1"/>
  <c r="O154" i="8" s="1"/>
  <c r="O155" i="8" a="1"/>
  <c r="O155" i="8"/>
  <c r="O156" i="8" a="1"/>
  <c r="O156" i="8" s="1"/>
  <c r="O157" i="8" a="1"/>
  <c r="O157" i="8" s="1"/>
  <c r="O158" i="8" a="1"/>
  <c r="O158" i="8" s="1"/>
  <c r="O159" i="8" a="1"/>
  <c r="O159" i="8"/>
  <c r="O160" i="8" a="1"/>
  <c r="O160" i="8" s="1"/>
  <c r="O161" i="8" a="1"/>
  <c r="O161" i="8" s="1"/>
  <c r="O162" i="8" a="1"/>
  <c r="O162" i="8" s="1"/>
  <c r="O163" i="8" a="1"/>
  <c r="O163" i="8"/>
  <c r="O164" i="8" a="1"/>
  <c r="O164" i="8" s="1"/>
  <c r="O165" i="8" a="1"/>
  <c r="O165" i="8" s="1"/>
  <c r="O166" i="8" a="1"/>
  <c r="O166" i="8" s="1"/>
  <c r="O167" i="8" a="1"/>
  <c r="O167" i="8"/>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M4" i="8" a="1"/>
  <c r="M4" i="8" s="1"/>
  <c r="M5" i="8" a="1"/>
  <c r="M5" i="8" s="1"/>
  <c r="M6" i="8" a="1"/>
  <c r="M6" i="8" s="1"/>
  <c r="M7" i="8" a="1"/>
  <c r="M7" i="8"/>
  <c r="M8" i="8" a="1"/>
  <c r="M8" i="8" s="1"/>
  <c r="M9" i="8" a="1"/>
  <c r="M9" i="8" s="1"/>
  <c r="M10" i="8" a="1"/>
  <c r="M10" i="8" s="1"/>
  <c r="M11" i="8" a="1"/>
  <c r="M11" i="8"/>
  <c r="M12" i="8" a="1"/>
  <c r="M12" i="8" s="1"/>
  <c r="M13" i="8" a="1"/>
  <c r="M13" i="8" s="1"/>
  <c r="M14" i="8" a="1"/>
  <c r="M14" i="8" s="1"/>
  <c r="M15" i="8" a="1"/>
  <c r="M15" i="8" s="1"/>
  <c r="M16" i="8" a="1"/>
  <c r="M16" i="8" s="1"/>
  <c r="M17" i="8" a="1"/>
  <c r="M17" i="8" s="1"/>
  <c r="M18" i="8" a="1"/>
  <c r="M18" i="8" s="1"/>
  <c r="M19" i="8" a="1"/>
  <c r="M19" i="8"/>
  <c r="M20" i="8" a="1"/>
  <c r="M20" i="8" s="1"/>
  <c r="M21" i="8" a="1"/>
  <c r="M21" i="8" s="1"/>
  <c r="M22" i="8" a="1"/>
  <c r="M22" i="8" s="1"/>
  <c r="M23" i="8" a="1"/>
  <c r="M23" i="8"/>
  <c r="M24" i="8" a="1"/>
  <c r="M24" i="8" s="1"/>
  <c r="M25" i="8" a="1"/>
  <c r="M25" i="8" s="1"/>
  <c r="M26" i="8" a="1"/>
  <c r="M26" i="8" s="1"/>
  <c r="M27" i="8" a="1"/>
  <c r="M27" i="8"/>
  <c r="M28" i="8" a="1"/>
  <c r="M28" i="8" s="1"/>
  <c r="M29" i="8" a="1"/>
  <c r="M29" i="8" s="1"/>
  <c r="M30" i="8" a="1"/>
  <c r="M30" i="8" s="1"/>
  <c r="M31" i="8" a="1"/>
  <c r="M31" i="8"/>
  <c r="M32" i="8" a="1"/>
  <c r="M32" i="8" s="1"/>
  <c r="M33" i="8" a="1"/>
  <c r="M33" i="8" s="1"/>
  <c r="M34" i="8" a="1"/>
  <c r="M34" i="8" s="1"/>
  <c r="M35" i="8" a="1"/>
  <c r="M35" i="8"/>
  <c r="M36" i="8" a="1"/>
  <c r="M36" i="8" s="1"/>
  <c r="M37" i="8" a="1"/>
  <c r="M37" i="8" s="1"/>
  <c r="M38" i="8" a="1"/>
  <c r="M38" i="8" s="1"/>
  <c r="M39" i="8" a="1"/>
  <c r="M39" i="8"/>
  <c r="M40" i="8" a="1"/>
  <c r="M40" i="8" s="1"/>
  <c r="M41" i="8" a="1"/>
  <c r="M41" i="8" s="1"/>
  <c r="M42" i="8" a="1"/>
  <c r="M42" i="8" s="1"/>
  <c r="M43" i="8" a="1"/>
  <c r="M43" i="8"/>
  <c r="M44" i="8" a="1"/>
  <c r="M44" i="8" s="1"/>
  <c r="M45" i="8" a="1"/>
  <c r="M45" i="8" s="1"/>
  <c r="M46" i="8" a="1"/>
  <c r="M46" i="8" s="1"/>
  <c r="M47" i="8" a="1"/>
  <c r="M47" i="8"/>
  <c r="M48" i="8" a="1"/>
  <c r="M48" i="8" s="1"/>
  <c r="M49" i="8" a="1"/>
  <c r="M49" i="8" s="1"/>
  <c r="M50" i="8" a="1"/>
  <c r="M50" i="8" s="1"/>
  <c r="M51" i="8" a="1"/>
  <c r="M51" i="8"/>
  <c r="M52" i="8" a="1"/>
  <c r="M52" i="8" s="1"/>
  <c r="M53" i="8" a="1"/>
  <c r="M53" i="8" s="1"/>
  <c r="M54" i="8" a="1"/>
  <c r="M54" i="8" s="1"/>
  <c r="M55" i="8" a="1"/>
  <c r="M55" i="8"/>
  <c r="M56" i="8" a="1"/>
  <c r="M56" i="8" s="1"/>
  <c r="M57" i="8" a="1"/>
  <c r="M57" i="8" s="1"/>
  <c r="M58" i="8" a="1"/>
  <c r="M58" i="8" s="1"/>
  <c r="M59" i="8" a="1"/>
  <c r="M59" i="8"/>
  <c r="M60" i="8" a="1"/>
  <c r="M60" i="8" s="1"/>
  <c r="M61" i="8" a="1"/>
  <c r="M61" i="8" s="1"/>
  <c r="M62" i="8" a="1"/>
  <c r="M62" i="8" s="1"/>
  <c r="M63" i="8" a="1"/>
  <c r="M63" i="8"/>
  <c r="M64" i="8" a="1"/>
  <c r="M64" i="8" s="1"/>
  <c r="M65" i="8" a="1"/>
  <c r="M65" i="8" s="1"/>
  <c r="M66" i="8" a="1"/>
  <c r="M66" i="8" s="1"/>
  <c r="M67" i="8" a="1"/>
  <c r="M67" i="8"/>
  <c r="M68" i="8" a="1"/>
  <c r="M68" i="8" s="1"/>
  <c r="M69" i="8" a="1"/>
  <c r="M69" i="8" s="1"/>
  <c r="M70" i="8" a="1"/>
  <c r="M70" i="8" s="1"/>
  <c r="M71" i="8" a="1"/>
  <c r="M71" i="8"/>
  <c r="M72" i="8" a="1"/>
  <c r="M72" i="8" s="1"/>
  <c r="M73" i="8" a="1"/>
  <c r="M73" i="8" s="1"/>
  <c r="M74" i="8" a="1"/>
  <c r="M74" i="8" s="1"/>
  <c r="M75" i="8" a="1"/>
  <c r="M75" i="8"/>
  <c r="M76" i="8" a="1"/>
  <c r="M76" i="8" s="1"/>
  <c r="M77" i="8" a="1"/>
  <c r="M77" i="8" s="1"/>
  <c r="M78" i="8" a="1"/>
  <c r="M78" i="8" s="1"/>
  <c r="M79" i="8" a="1"/>
  <c r="M79" i="8"/>
  <c r="M80" i="8" a="1"/>
  <c r="M80" i="8" s="1"/>
  <c r="M81" i="8" a="1"/>
  <c r="M81" i="8" s="1"/>
  <c r="M82" i="8" a="1"/>
  <c r="M82" i="8" s="1"/>
  <c r="M83" i="8" a="1"/>
  <c r="M83" i="8"/>
  <c r="M84" i="8" a="1"/>
  <c r="M84" i="8" s="1"/>
  <c r="M85" i="8" a="1"/>
  <c r="M85" i="8" s="1"/>
  <c r="M86" i="8" a="1"/>
  <c r="M86" i="8" s="1"/>
  <c r="M87" i="8" a="1"/>
  <c r="M87" i="8"/>
  <c r="M88" i="8" a="1"/>
  <c r="M88" i="8" s="1"/>
  <c r="M89" i="8" a="1"/>
  <c r="M89" i="8" s="1"/>
  <c r="M90" i="8" a="1"/>
  <c r="M90" i="8" s="1"/>
  <c r="M91" i="8" a="1"/>
  <c r="M91" i="8"/>
  <c r="M92" i="8" a="1"/>
  <c r="M92" i="8" s="1"/>
  <c r="M93" i="8" a="1"/>
  <c r="M93" i="8" s="1"/>
  <c r="M94" i="8" a="1"/>
  <c r="M94" i="8" s="1"/>
  <c r="M95" i="8" a="1"/>
  <c r="M95" i="8"/>
  <c r="M96" i="8" a="1"/>
  <c r="M96" i="8" s="1"/>
  <c r="M97" i="8" a="1"/>
  <c r="M97" i="8" s="1"/>
  <c r="M98" i="8" a="1"/>
  <c r="M98" i="8" s="1"/>
  <c r="M99" i="8" a="1"/>
  <c r="M99" i="8"/>
  <c r="M100" i="8" a="1"/>
  <c r="M100" i="8" s="1"/>
  <c r="M101" i="8" a="1"/>
  <c r="M101" i="8" s="1"/>
  <c r="M102" i="8" a="1"/>
  <c r="M102" i="8" s="1"/>
  <c r="M103" i="8" a="1"/>
  <c r="M103" i="8"/>
  <c r="M104" i="8" a="1"/>
  <c r="M104" i="8" s="1"/>
  <c r="M105" i="8" a="1"/>
  <c r="M105" i="8" s="1"/>
  <c r="M106" i="8" a="1"/>
  <c r="M106" i="8" s="1"/>
  <c r="M107" i="8" a="1"/>
  <c r="M107" i="8"/>
  <c r="M108" i="8" a="1"/>
  <c r="M108" i="8" s="1"/>
  <c r="M109" i="8" a="1"/>
  <c r="M109" i="8" s="1"/>
  <c r="M110" i="8" a="1"/>
  <c r="M110" i="8" s="1"/>
  <c r="M111" i="8" a="1"/>
  <c r="M111" i="8"/>
  <c r="M112" i="8" a="1"/>
  <c r="M112" i="8" s="1"/>
  <c r="M113" i="8" a="1"/>
  <c r="M113" i="8" s="1"/>
  <c r="M114" i="8" a="1"/>
  <c r="M114" i="8" s="1"/>
  <c r="M115" i="8" a="1"/>
  <c r="M115" i="8"/>
  <c r="M116" i="8" a="1"/>
  <c r="M116" i="8" s="1"/>
  <c r="M117" i="8" a="1"/>
  <c r="M117" i="8" s="1"/>
  <c r="M118" i="8" a="1"/>
  <c r="M118" i="8" s="1"/>
  <c r="M119" i="8" a="1"/>
  <c r="M119" i="8"/>
  <c r="M120" i="8" a="1"/>
  <c r="M120" i="8" s="1"/>
  <c r="M121" i="8" a="1"/>
  <c r="M121" i="8" s="1"/>
  <c r="M122" i="8" a="1"/>
  <c r="M122" i="8" s="1"/>
  <c r="M123" i="8" a="1"/>
  <c r="M123" i="8"/>
  <c r="M124" i="8" a="1"/>
  <c r="M124" i="8" s="1"/>
  <c r="M125" i="8" a="1"/>
  <c r="M125" i="8" s="1"/>
  <c r="M126" i="8" a="1"/>
  <c r="M126" i="8" s="1"/>
  <c r="M127" i="8" a="1"/>
  <c r="M127" i="8"/>
  <c r="M128" i="8" a="1"/>
  <c r="M128" i="8" s="1"/>
  <c r="M129" i="8" a="1"/>
  <c r="M129" i="8" s="1"/>
  <c r="M130" i="8" a="1"/>
  <c r="M130" i="8" s="1"/>
  <c r="M131" i="8" a="1"/>
  <c r="M131" i="8"/>
  <c r="M132" i="8" a="1"/>
  <c r="M132" i="8" s="1"/>
  <c r="M133" i="8" a="1"/>
  <c r="M133" i="8" s="1"/>
  <c r="M134" i="8" a="1"/>
  <c r="M134" i="8" s="1"/>
  <c r="M135" i="8" a="1"/>
  <c r="M135" i="8"/>
  <c r="M136" i="8" a="1"/>
  <c r="M136" i="8" s="1"/>
  <c r="M137" i="8" a="1"/>
  <c r="M137" i="8" s="1"/>
  <c r="M138" i="8" a="1"/>
  <c r="M138" i="8" s="1"/>
  <c r="M139" i="8" a="1"/>
  <c r="M139" i="8"/>
  <c r="M140" i="8" a="1"/>
  <c r="M140" i="8" s="1"/>
  <c r="M141" i="8" a="1"/>
  <c r="M141" i="8" s="1"/>
  <c r="M142" i="8" a="1"/>
  <c r="M142" i="8" s="1"/>
  <c r="M143" i="8" a="1"/>
  <c r="M143" i="8"/>
  <c r="M144" i="8" a="1"/>
  <c r="M144" i="8" s="1"/>
  <c r="M145" i="8" a="1"/>
  <c r="M145" i="8" s="1"/>
  <c r="M146" i="8" a="1"/>
  <c r="M146" i="8" s="1"/>
  <c r="M147" i="8" a="1"/>
  <c r="M147" i="8"/>
  <c r="M148" i="8" a="1"/>
  <c r="M148" i="8" s="1"/>
  <c r="M149" i="8" a="1"/>
  <c r="M149" i="8" s="1"/>
  <c r="M150" i="8" a="1"/>
  <c r="M150" i="8" s="1"/>
  <c r="M151" i="8" a="1"/>
  <c r="M151" i="8"/>
  <c r="M152" i="8" a="1"/>
  <c r="M152" i="8" s="1"/>
  <c r="M153" i="8" a="1"/>
  <c r="M153" i="8" s="1"/>
  <c r="M154" i="8" a="1"/>
  <c r="M154" i="8" s="1"/>
  <c r="M155" i="8" a="1"/>
  <c r="M155" i="8"/>
  <c r="M156" i="8" a="1"/>
  <c r="M156" i="8" s="1"/>
  <c r="M157" i="8" a="1"/>
  <c r="M157" i="8" s="1"/>
  <c r="M158" i="8" a="1"/>
  <c r="M158" i="8" s="1"/>
  <c r="M159" i="8" a="1"/>
  <c r="M159" i="8"/>
  <c r="M160" i="8" a="1"/>
  <c r="M160" i="8" s="1"/>
  <c r="M161" i="8" a="1"/>
  <c r="M161" i="8" s="1"/>
  <c r="M162" i="8" a="1"/>
  <c r="M162" i="8" s="1"/>
  <c r="M163" i="8" a="1"/>
  <c r="M163" i="8"/>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K4" i="8" a="1"/>
  <c r="K4" i="8" s="1"/>
  <c r="K5" i="8" a="1"/>
  <c r="K5" i="8" s="1"/>
  <c r="K6" i="8" a="1"/>
  <c r="K6" i="8" s="1"/>
  <c r="K7" i="8" a="1"/>
  <c r="K7" i="8"/>
  <c r="K8" i="8" a="1"/>
  <c r="K8" i="8" s="1"/>
  <c r="K9" i="8" a="1"/>
  <c r="K9" i="8" s="1"/>
  <c r="K10" i="8" a="1"/>
  <c r="K10" i="8" s="1"/>
  <c r="K11" i="8" a="1"/>
  <c r="K11" i="8"/>
  <c r="K12" i="8" a="1"/>
  <c r="K12" i="8" s="1"/>
  <c r="K13" i="8" a="1"/>
  <c r="K13" i="8" s="1"/>
  <c r="K14" i="8" a="1"/>
  <c r="K14" i="8" s="1"/>
  <c r="K15" i="8" a="1"/>
  <c r="K15" i="8" s="1"/>
  <c r="K16" i="8" a="1"/>
  <c r="K16" i="8" s="1"/>
  <c r="K17" i="8" a="1"/>
  <c r="K17" i="8" s="1"/>
  <c r="K18" i="8" a="1"/>
  <c r="K18" i="8" s="1"/>
  <c r="K19" i="8" a="1"/>
  <c r="K19" i="8"/>
  <c r="K20" i="8" a="1"/>
  <c r="K20" i="8" s="1"/>
  <c r="K21" i="8" a="1"/>
  <c r="K21" i="8" s="1"/>
  <c r="K22" i="8" a="1"/>
  <c r="K22" i="8" s="1"/>
  <c r="K23" i="8" a="1"/>
  <c r="K23" i="8"/>
  <c r="K24" i="8" a="1"/>
  <c r="K24" i="8" s="1"/>
  <c r="K25" i="8" a="1"/>
  <c r="K25" i="8" s="1"/>
  <c r="K26" i="8" a="1"/>
  <c r="K26" i="8" s="1"/>
  <c r="K27" i="8" a="1"/>
  <c r="K27" i="8"/>
  <c r="K28" i="8" a="1"/>
  <c r="K28" i="8" s="1"/>
  <c r="K29" i="8" a="1"/>
  <c r="K29" i="8" s="1"/>
  <c r="K30" i="8" a="1"/>
  <c r="K30" i="8" s="1"/>
  <c r="K31" i="8" a="1"/>
  <c r="K31" i="8"/>
  <c r="K32" i="8" a="1"/>
  <c r="K32" i="8" s="1"/>
  <c r="K33" i="8" a="1"/>
  <c r="K33" i="8" s="1"/>
  <c r="K34" i="8" a="1"/>
  <c r="K34" i="8" s="1"/>
  <c r="K35" i="8" a="1"/>
  <c r="K35" i="8"/>
  <c r="K36" i="8" a="1"/>
  <c r="K36" i="8" s="1"/>
  <c r="K37" i="8" a="1"/>
  <c r="K37" i="8" s="1"/>
  <c r="K38" i="8" a="1"/>
  <c r="K38" i="8" s="1"/>
  <c r="K39" i="8" a="1"/>
  <c r="K39" i="8"/>
  <c r="K40" i="8" a="1"/>
  <c r="K40" i="8" s="1"/>
  <c r="K41" i="8" a="1"/>
  <c r="K41" i="8" s="1"/>
  <c r="K42" i="8" a="1"/>
  <c r="K42" i="8" s="1"/>
  <c r="K43" i="8" a="1"/>
  <c r="K43" i="8"/>
  <c r="K44" i="8" a="1"/>
  <c r="K44" i="8" s="1"/>
  <c r="K45" i="8" a="1"/>
  <c r="K45" i="8" s="1"/>
  <c r="K46" i="8" a="1"/>
  <c r="K46" i="8" s="1"/>
  <c r="K47" i="8" a="1"/>
  <c r="K47" i="8"/>
  <c r="K48" i="8" a="1"/>
  <c r="K48" i="8" s="1"/>
  <c r="K49" i="8" a="1"/>
  <c r="K49" i="8" s="1"/>
  <c r="K50" i="8" a="1"/>
  <c r="K50" i="8" s="1"/>
  <c r="K51" i="8" a="1"/>
  <c r="K51" i="8"/>
  <c r="K52" i="8" a="1"/>
  <c r="K52" i="8" s="1"/>
  <c r="K53" i="8" a="1"/>
  <c r="K53" i="8" s="1"/>
  <c r="K54" i="8" a="1"/>
  <c r="K54" i="8" s="1"/>
  <c r="K55" i="8" a="1"/>
  <c r="K55" i="8"/>
  <c r="K56" i="8" a="1"/>
  <c r="K56" i="8" s="1"/>
  <c r="K57" i="8" a="1"/>
  <c r="K57" i="8" s="1"/>
  <c r="K58" i="8" a="1"/>
  <c r="K58" i="8" s="1"/>
  <c r="K59" i="8" a="1"/>
  <c r="K59" i="8"/>
  <c r="K60" i="8" a="1"/>
  <c r="K60" i="8" s="1"/>
  <c r="K61" i="8" a="1"/>
  <c r="K61" i="8" s="1"/>
  <c r="K62" i="8" a="1"/>
  <c r="K62" i="8" s="1"/>
  <c r="K63" i="8" a="1"/>
  <c r="K63" i="8"/>
  <c r="K64" i="8" a="1"/>
  <c r="K64" i="8" s="1"/>
  <c r="K65" i="8" a="1"/>
  <c r="K65" i="8" s="1"/>
  <c r="K66" i="8" a="1"/>
  <c r="K66" i="8" s="1"/>
  <c r="K67" i="8" a="1"/>
  <c r="K67" i="8"/>
  <c r="K68" i="8" a="1"/>
  <c r="K68" i="8" s="1"/>
  <c r="K69" i="8" a="1"/>
  <c r="K69" i="8" s="1"/>
  <c r="K70" i="8" a="1"/>
  <c r="K70" i="8" s="1"/>
  <c r="K71" i="8" a="1"/>
  <c r="K71" i="8"/>
  <c r="K72" i="8" a="1"/>
  <c r="K72" i="8" s="1"/>
  <c r="K73" i="8" a="1"/>
  <c r="K73" i="8" s="1"/>
  <c r="K74" i="8" a="1"/>
  <c r="K74" i="8" s="1"/>
  <c r="K75" i="8" a="1"/>
  <c r="K75" i="8"/>
  <c r="K76" i="8" a="1"/>
  <c r="K76" i="8" s="1"/>
  <c r="K77" i="8" a="1"/>
  <c r="K77" i="8" s="1"/>
  <c r="K78" i="8" a="1"/>
  <c r="K78" i="8" s="1"/>
  <c r="K79" i="8" a="1"/>
  <c r="K79" i="8"/>
  <c r="K80" i="8" a="1"/>
  <c r="K80" i="8" s="1"/>
  <c r="K81" i="8" a="1"/>
  <c r="K81" i="8" s="1"/>
  <c r="K82" i="8" a="1"/>
  <c r="K82" i="8" s="1"/>
  <c r="K83" i="8" a="1"/>
  <c r="K83" i="8"/>
  <c r="K84" i="8" a="1"/>
  <c r="K84" i="8" s="1"/>
  <c r="K85" i="8" a="1"/>
  <c r="K85" i="8" s="1"/>
  <c r="K86" i="8" a="1"/>
  <c r="K86" i="8" s="1"/>
  <c r="K87" i="8" a="1"/>
  <c r="K87" i="8"/>
  <c r="K88" i="8" a="1"/>
  <c r="K88" i="8" s="1"/>
  <c r="K89" i="8" a="1"/>
  <c r="K89" i="8" s="1"/>
  <c r="K90" i="8" a="1"/>
  <c r="K90" i="8" s="1"/>
  <c r="K91" i="8" a="1"/>
  <c r="K91" i="8"/>
  <c r="K92" i="8" a="1"/>
  <c r="K92" i="8" s="1"/>
  <c r="K93" i="8" a="1"/>
  <c r="K93" i="8" s="1"/>
  <c r="K94" i="8" a="1"/>
  <c r="K94" i="8" s="1"/>
  <c r="K95" i="8" a="1"/>
  <c r="K95" i="8"/>
  <c r="K96" i="8" a="1"/>
  <c r="K96" i="8" s="1"/>
  <c r="K97" i="8" a="1"/>
  <c r="K97" i="8" s="1"/>
  <c r="K98" i="8" a="1"/>
  <c r="K98" i="8" s="1"/>
  <c r="K99" i="8" a="1"/>
  <c r="K99" i="8"/>
  <c r="K100" i="8" a="1"/>
  <c r="K100" i="8" s="1"/>
  <c r="K101" i="8" a="1"/>
  <c r="K101" i="8" s="1"/>
  <c r="K102" i="8" a="1"/>
  <c r="K102" i="8" s="1"/>
  <c r="K103" i="8" a="1"/>
  <c r="K103" i="8"/>
  <c r="K104" i="8" a="1"/>
  <c r="K104" i="8" s="1"/>
  <c r="K105" i="8" a="1"/>
  <c r="K105" i="8" s="1"/>
  <c r="K106" i="8" a="1"/>
  <c r="K106" i="8" s="1"/>
  <c r="K107" i="8" a="1"/>
  <c r="K107" i="8"/>
  <c r="K108" i="8" a="1"/>
  <c r="K108" i="8" s="1"/>
  <c r="K109" i="8" a="1"/>
  <c r="K109" i="8" s="1"/>
  <c r="K110" i="8" a="1"/>
  <c r="K110" i="8" s="1"/>
  <c r="K111" i="8" a="1"/>
  <c r="K111" i="8"/>
  <c r="K112" i="8" a="1"/>
  <c r="K112" i="8" s="1"/>
  <c r="K113" i="8" a="1"/>
  <c r="K113" i="8" s="1"/>
  <c r="K114" i="8" a="1"/>
  <c r="K114" i="8" s="1"/>
  <c r="K115" i="8" a="1"/>
  <c r="K115" i="8"/>
  <c r="K116" i="8" a="1"/>
  <c r="K116" i="8" s="1"/>
  <c r="K117" i="8" a="1"/>
  <c r="K117" i="8" s="1"/>
  <c r="K118" i="8" a="1"/>
  <c r="K118" i="8" s="1"/>
  <c r="K119" i="8" a="1"/>
  <c r="K119" i="8"/>
  <c r="K120" i="8" a="1"/>
  <c r="K120" i="8" s="1"/>
  <c r="K121" i="8" a="1"/>
  <c r="K121" i="8" s="1"/>
  <c r="K122" i="8" a="1"/>
  <c r="K122" i="8" s="1"/>
  <c r="K123" i="8" a="1"/>
  <c r="K123" i="8"/>
  <c r="K124" i="8" a="1"/>
  <c r="K124" i="8" s="1"/>
  <c r="K125" i="8" a="1"/>
  <c r="K125" i="8" s="1"/>
  <c r="K126" i="8" a="1"/>
  <c r="K126" i="8" s="1"/>
  <c r="K127" i="8" a="1"/>
  <c r="K127" i="8"/>
  <c r="K128" i="8" a="1"/>
  <c r="K128" i="8" s="1"/>
  <c r="K129" i="8" a="1"/>
  <c r="K129" i="8" s="1"/>
  <c r="K130" i="8" a="1"/>
  <c r="K130" i="8" s="1"/>
  <c r="K131" i="8" a="1"/>
  <c r="K131" i="8"/>
  <c r="K132" i="8" a="1"/>
  <c r="K132" i="8" s="1"/>
  <c r="K133" i="8" a="1"/>
  <c r="K133" i="8" s="1"/>
  <c r="K134" i="8" a="1"/>
  <c r="K134" i="8" s="1"/>
  <c r="K135" i="8" a="1"/>
  <c r="K135" i="8"/>
  <c r="K136" i="8" a="1"/>
  <c r="K136" i="8" s="1"/>
  <c r="K137" i="8" a="1"/>
  <c r="K137" i="8" s="1"/>
  <c r="K138" i="8" a="1"/>
  <c r="K138" i="8" s="1"/>
  <c r="K139" i="8" a="1"/>
  <c r="K139" i="8"/>
  <c r="K140" i="8" a="1"/>
  <c r="K140" i="8" s="1"/>
  <c r="K141" i="8" a="1"/>
  <c r="K141" i="8" s="1"/>
  <c r="K142" i="8" a="1"/>
  <c r="K142" i="8" s="1"/>
  <c r="K143" i="8" a="1"/>
  <c r="K143" i="8"/>
  <c r="K144" i="8" a="1"/>
  <c r="K144" i="8" s="1"/>
  <c r="K145" i="8" a="1"/>
  <c r="K145" i="8" s="1"/>
  <c r="K146" i="8" a="1"/>
  <c r="K146" i="8" s="1"/>
  <c r="K147" i="8" a="1"/>
  <c r="K147" i="8"/>
  <c r="K148" i="8" a="1"/>
  <c r="K148" i="8" s="1"/>
  <c r="K149" i="8" a="1"/>
  <c r="K149" i="8" s="1"/>
  <c r="K150" i="8" a="1"/>
  <c r="K150" i="8" s="1"/>
  <c r="K151" i="8" a="1"/>
  <c r="K151" i="8"/>
  <c r="K152" i="8" a="1"/>
  <c r="K152" i="8" s="1"/>
  <c r="K153" i="8" a="1"/>
  <c r="K153" i="8" s="1"/>
  <c r="K154" i="8" a="1"/>
  <c r="K154" i="8" s="1"/>
  <c r="K155" i="8" a="1"/>
  <c r="K155" i="8"/>
  <c r="K156" i="8" a="1"/>
  <c r="K156" i="8" s="1"/>
  <c r="K157" i="8" a="1"/>
  <c r="K157" i="8" s="1"/>
  <c r="K158" i="8" a="1"/>
  <c r="K158" i="8" s="1"/>
  <c r="K159" i="8" a="1"/>
  <c r="K159" i="8"/>
  <c r="K160" i="8" a="1"/>
  <c r="K160" i="8" s="1"/>
  <c r="K161" i="8" a="1"/>
  <c r="K161" i="8" s="1"/>
  <c r="K162" i="8" a="1"/>
  <c r="K162" i="8" s="1"/>
  <c r="K163" i="8" a="1"/>
  <c r="K163" i="8"/>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I4" i="8" a="1"/>
  <c r="I4" i="8" s="1"/>
  <c r="I5" i="8" a="1"/>
  <c r="I5" i="8" s="1"/>
  <c r="I6" i="8" a="1"/>
  <c r="I6" i="8" s="1"/>
  <c r="I7" i="8" a="1"/>
  <c r="I7" i="8"/>
  <c r="I8" i="8" a="1"/>
  <c r="I8" i="8" s="1"/>
  <c r="I9" i="8" a="1"/>
  <c r="I9" i="8" s="1"/>
  <c r="I10" i="8" a="1"/>
  <c r="I10" i="8" s="1"/>
  <c r="I11" i="8" a="1"/>
  <c r="I11" i="8"/>
  <c r="I12" i="8" a="1"/>
  <c r="I12" i="8" s="1"/>
  <c r="I13" i="8" a="1"/>
  <c r="I13" i="8" s="1"/>
  <c r="I14" i="8" a="1"/>
  <c r="I14" i="8" s="1"/>
  <c r="I15" i="8" a="1"/>
  <c r="I15" i="8" s="1"/>
  <c r="I16" i="8" a="1"/>
  <c r="I16" i="8" s="1"/>
  <c r="I17" i="8" a="1"/>
  <c r="I17" i="8" s="1"/>
  <c r="I18" i="8" a="1"/>
  <c r="I18" i="8" s="1"/>
  <c r="I19" i="8" a="1"/>
  <c r="I19" i="8"/>
  <c r="I20" i="8" a="1"/>
  <c r="I20" i="8" s="1"/>
  <c r="I21" i="8" a="1"/>
  <c r="I21" i="8" s="1"/>
  <c r="I22" i="8" a="1"/>
  <c r="I22" i="8" s="1"/>
  <c r="I23" i="8" a="1"/>
  <c r="I23" i="8"/>
  <c r="I24" i="8" a="1"/>
  <c r="I24" i="8" s="1"/>
  <c r="I25" i="8" a="1"/>
  <c r="I25" i="8" s="1"/>
  <c r="I26" i="8" a="1"/>
  <c r="I26" i="8" s="1"/>
  <c r="I27" i="8" a="1"/>
  <c r="I27" i="8"/>
  <c r="I28" i="8" a="1"/>
  <c r="I28" i="8" s="1"/>
  <c r="I29" i="8" a="1"/>
  <c r="I29" i="8" s="1"/>
  <c r="I30" i="8" a="1"/>
  <c r="I30" i="8" s="1"/>
  <c r="I31" i="8" a="1"/>
  <c r="I31" i="8"/>
  <c r="I32" i="8" a="1"/>
  <c r="I32" i="8" s="1"/>
  <c r="I33" i="8" a="1"/>
  <c r="I33" i="8" s="1"/>
  <c r="I34" i="8" a="1"/>
  <c r="I34" i="8" s="1"/>
  <c r="I35" i="8" a="1"/>
  <c r="I35" i="8"/>
  <c r="I36" i="8" a="1"/>
  <c r="I36" i="8" s="1"/>
  <c r="I37" i="8" a="1"/>
  <c r="I37" i="8" s="1"/>
  <c r="I38" i="8" a="1"/>
  <c r="I38" i="8" s="1"/>
  <c r="I39" i="8" a="1"/>
  <c r="I39" i="8"/>
  <c r="I40" i="8" a="1"/>
  <c r="I40" i="8" s="1"/>
  <c r="I41" i="8" a="1"/>
  <c r="I41" i="8" s="1"/>
  <c r="I42" i="8" a="1"/>
  <c r="I42" i="8" s="1"/>
  <c r="I43" i="8" a="1"/>
  <c r="I43" i="8"/>
  <c r="I44" i="8" a="1"/>
  <c r="I44" i="8" s="1"/>
  <c r="I45" i="8" a="1"/>
  <c r="I45" i="8" s="1"/>
  <c r="I46" i="8" a="1"/>
  <c r="I46" i="8" s="1"/>
  <c r="I47" i="8" a="1"/>
  <c r="I47" i="8"/>
  <c r="I48" i="8" a="1"/>
  <c r="I48" i="8" s="1"/>
  <c r="I49" i="8" a="1"/>
  <c r="I49" i="8" s="1"/>
  <c r="I50" i="8" a="1"/>
  <c r="I50" i="8" s="1"/>
  <c r="I51" i="8" a="1"/>
  <c r="I51" i="8"/>
  <c r="I52" i="8" a="1"/>
  <c r="I52" i="8" s="1"/>
  <c r="I53" i="8" a="1"/>
  <c r="I53" i="8" s="1"/>
  <c r="I54" i="8" a="1"/>
  <c r="I54" i="8" s="1"/>
  <c r="I55" i="8" a="1"/>
  <c r="I55" i="8"/>
  <c r="I56" i="8" a="1"/>
  <c r="I56" i="8" s="1"/>
  <c r="I57" i="8" a="1"/>
  <c r="I57" i="8" s="1"/>
  <c r="I58" i="8" a="1"/>
  <c r="I58" i="8" s="1"/>
  <c r="I59" i="8" a="1"/>
  <c r="I59" i="8"/>
  <c r="I60" i="8" a="1"/>
  <c r="I60" i="8" s="1"/>
  <c r="I61" i="8" a="1"/>
  <c r="I61" i="8" s="1"/>
  <c r="I62" i="8" a="1"/>
  <c r="I62" i="8" s="1"/>
  <c r="I63" i="8" a="1"/>
  <c r="I63" i="8"/>
  <c r="I64" i="8" a="1"/>
  <c r="I64" i="8" s="1"/>
  <c r="I65" i="8" a="1"/>
  <c r="I65" i="8" s="1"/>
  <c r="I66" i="8" a="1"/>
  <c r="I66" i="8" s="1"/>
  <c r="I67" i="8" a="1"/>
  <c r="I67" i="8"/>
  <c r="I68" i="8" a="1"/>
  <c r="I68" i="8" s="1"/>
  <c r="I69" i="8" a="1"/>
  <c r="I69" i="8" s="1"/>
  <c r="I70" i="8" a="1"/>
  <c r="I70" i="8" s="1"/>
  <c r="I71" i="8" a="1"/>
  <c r="I71" i="8"/>
  <c r="I72" i="8" a="1"/>
  <c r="I72" i="8" s="1"/>
  <c r="I73" i="8" a="1"/>
  <c r="I73" i="8" s="1"/>
  <c r="I74" i="8" a="1"/>
  <c r="I74" i="8" s="1"/>
  <c r="I75" i="8" a="1"/>
  <c r="I75" i="8"/>
  <c r="I76" i="8" a="1"/>
  <c r="I76" i="8" s="1"/>
  <c r="I77" i="8" a="1"/>
  <c r="I77" i="8" s="1"/>
  <c r="I78" i="8" a="1"/>
  <c r="I78" i="8" s="1"/>
  <c r="I79" i="8" a="1"/>
  <c r="I79" i="8"/>
  <c r="I80" i="8" a="1"/>
  <c r="I80" i="8" s="1"/>
  <c r="I81" i="8" a="1"/>
  <c r="I81" i="8" s="1"/>
  <c r="I82" i="8" a="1"/>
  <c r="I82" i="8" s="1"/>
  <c r="I83" i="8" a="1"/>
  <c r="I83" i="8"/>
  <c r="I84" i="8" a="1"/>
  <c r="I84" i="8" s="1"/>
  <c r="I85" i="8" a="1"/>
  <c r="I85" i="8" s="1"/>
  <c r="I86" i="8" a="1"/>
  <c r="I86" i="8" s="1"/>
  <c r="I87" i="8" a="1"/>
  <c r="I87" i="8"/>
  <c r="I88" i="8" a="1"/>
  <c r="I88" i="8" s="1"/>
  <c r="I89" i="8" a="1"/>
  <c r="I89" i="8" s="1"/>
  <c r="I90" i="8" a="1"/>
  <c r="I90" i="8" s="1"/>
  <c r="I91" i="8" a="1"/>
  <c r="I91" i="8"/>
  <c r="I92" i="8" a="1"/>
  <c r="I92" i="8" s="1"/>
  <c r="I93" i="8" a="1"/>
  <c r="I93" i="8" s="1"/>
  <c r="I94" i="8" a="1"/>
  <c r="I94" i="8" s="1"/>
  <c r="I95" i="8" a="1"/>
  <c r="I95" i="8"/>
  <c r="I96" i="8" a="1"/>
  <c r="I96" i="8" s="1"/>
  <c r="I97" i="8" a="1"/>
  <c r="I97" i="8" s="1"/>
  <c r="I98" i="8" a="1"/>
  <c r="I98" i="8" s="1"/>
  <c r="I99" i="8" a="1"/>
  <c r="I99" i="8"/>
  <c r="I100" i="8" a="1"/>
  <c r="I100" i="8" s="1"/>
  <c r="I101" i="8" a="1"/>
  <c r="I101" i="8" s="1"/>
  <c r="I102" i="8" a="1"/>
  <c r="I102" i="8" s="1"/>
  <c r="I103" i="8" a="1"/>
  <c r="I103" i="8"/>
  <c r="I104" i="8" a="1"/>
  <c r="I104" i="8" s="1"/>
  <c r="I105" i="8" a="1"/>
  <c r="I105" i="8" s="1"/>
  <c r="I106" i="8" a="1"/>
  <c r="I106" i="8" s="1"/>
  <c r="I107" i="8" a="1"/>
  <c r="I107" i="8"/>
  <c r="I108" i="8" a="1"/>
  <c r="I108" i="8" s="1"/>
  <c r="I109" i="8" a="1"/>
  <c r="I109" i="8" s="1"/>
  <c r="I110" i="8" a="1"/>
  <c r="I110" i="8" s="1"/>
  <c r="I111" i="8" a="1"/>
  <c r="I111" i="8"/>
  <c r="I112" i="8" a="1"/>
  <c r="I112" i="8" s="1"/>
  <c r="I113" i="8" a="1"/>
  <c r="I113" i="8" s="1"/>
  <c r="I114" i="8" a="1"/>
  <c r="I114" i="8" s="1"/>
  <c r="I115" i="8" a="1"/>
  <c r="I115" i="8"/>
  <c r="I116" i="8" a="1"/>
  <c r="I116" i="8" s="1"/>
  <c r="I117" i="8" a="1"/>
  <c r="I117" i="8" s="1"/>
  <c r="I118" i="8" a="1"/>
  <c r="I118" i="8" s="1"/>
  <c r="I119" i="8" a="1"/>
  <c r="I119" i="8"/>
  <c r="I120" i="8" a="1"/>
  <c r="I120" i="8" s="1"/>
  <c r="I121" i="8" a="1"/>
  <c r="I121" i="8" s="1"/>
  <c r="I122" i="8" a="1"/>
  <c r="I122" i="8" s="1"/>
  <c r="I123" i="8" a="1"/>
  <c r="I123" i="8"/>
  <c r="I124" i="8" a="1"/>
  <c r="I124" i="8" s="1"/>
  <c r="I125" i="8" a="1"/>
  <c r="I125" i="8" s="1"/>
  <c r="I126" i="8" a="1"/>
  <c r="I126" i="8" s="1"/>
  <c r="I127" i="8" a="1"/>
  <c r="I127" i="8"/>
  <c r="I128" i="8" a="1"/>
  <c r="I128" i="8" s="1"/>
  <c r="I129" i="8" a="1"/>
  <c r="I129" i="8" s="1"/>
  <c r="I130" i="8" a="1"/>
  <c r="I130" i="8" s="1"/>
  <c r="I131" i="8" a="1"/>
  <c r="I131" i="8"/>
  <c r="I132" i="8" a="1"/>
  <c r="I132" i="8" s="1"/>
  <c r="I133" i="8" a="1"/>
  <c r="I133" i="8" s="1"/>
  <c r="I134" i="8" a="1"/>
  <c r="I134" i="8" s="1"/>
  <c r="I135" i="8" a="1"/>
  <c r="I135" i="8"/>
  <c r="I136" i="8" a="1"/>
  <c r="I136" i="8" s="1"/>
  <c r="I137" i="8" a="1"/>
  <c r="I137" i="8" s="1"/>
  <c r="I138" i="8" a="1"/>
  <c r="I138" i="8" s="1"/>
  <c r="I139" i="8" a="1"/>
  <c r="I139" i="8"/>
  <c r="I140" i="8" a="1"/>
  <c r="I140" i="8" s="1"/>
  <c r="I141" i="8" a="1"/>
  <c r="I141" i="8" s="1"/>
  <c r="I142" i="8" a="1"/>
  <c r="I142" i="8" s="1"/>
  <c r="I143" i="8" a="1"/>
  <c r="I143" i="8"/>
  <c r="I144" i="8" a="1"/>
  <c r="I144" i="8" s="1"/>
  <c r="I145" i="8" a="1"/>
  <c r="I145" i="8" s="1"/>
  <c r="I146" i="8" a="1"/>
  <c r="I146" i="8" s="1"/>
  <c r="I147" i="8" a="1"/>
  <c r="I147" i="8"/>
  <c r="I148" i="8" a="1"/>
  <c r="I148" i="8" s="1"/>
  <c r="I149" i="8" a="1"/>
  <c r="I149" i="8" s="1"/>
  <c r="I150" i="8" a="1"/>
  <c r="I150" i="8" s="1"/>
  <c r="I151" i="8" a="1"/>
  <c r="I151" i="8"/>
  <c r="I152" i="8" a="1"/>
  <c r="I152" i="8" s="1"/>
  <c r="I153" i="8" a="1"/>
  <c r="I153" i="8" s="1"/>
  <c r="I154" i="8" a="1"/>
  <c r="I154" i="8" s="1"/>
  <c r="I155" i="8" a="1"/>
  <c r="I155" i="8"/>
  <c r="I156" i="8" a="1"/>
  <c r="I156" i="8" s="1"/>
  <c r="I157" i="8" a="1"/>
  <c r="I157" i="8" s="1"/>
  <c r="I158" i="8" a="1"/>
  <c r="I158" i="8" s="1"/>
  <c r="I159" i="8" a="1"/>
  <c r="I159" i="8"/>
  <c r="I160" i="8" a="1"/>
  <c r="I160" i="8" s="1"/>
  <c r="I161" i="8" a="1"/>
  <c r="I161" i="8" s="1"/>
  <c r="I162" i="8" a="1"/>
  <c r="I162" i="8" s="1"/>
  <c r="I163" i="8" a="1"/>
  <c r="I163" i="8"/>
  <c r="I164" i="8" a="1"/>
  <c r="I164" i="8" s="1"/>
  <c r="I165" i="8" a="1"/>
  <c r="I165" i="8" s="1"/>
  <c r="I166" i="8" a="1"/>
  <c r="I166" i="8" s="1"/>
  <c r="I167" i="8" a="1"/>
  <c r="I167" i="8"/>
  <c r="I168" i="8" a="1"/>
  <c r="I168" i="8" s="1"/>
  <c r="I169" i="8" a="1"/>
  <c r="I169" i="8" s="1"/>
  <c r="I170" i="8" a="1"/>
  <c r="I170" i="8" s="1"/>
  <c r="I171" i="8" a="1"/>
  <c r="I171" i="8" s="1"/>
  <c r="I172" i="8" a="1"/>
  <c r="I172" i="8" s="1"/>
  <c r="I173" i="8" a="1"/>
  <c r="I173" i="8" s="1"/>
  <c r="I174" i="8" a="1"/>
  <c r="I174" i="8" s="1"/>
  <c r="I175" i="8" a="1"/>
  <c r="I175" i="8" s="1"/>
  <c r="I176" i="8" a="1"/>
  <c r="I176" i="8" s="1"/>
  <c r="I177" i="8" a="1"/>
  <c r="I177" i="8" s="1"/>
  <c r="G4" i="8" a="1"/>
  <c r="G4" i="8" s="1"/>
  <c r="G5" i="8" a="1"/>
  <c r="G5" i="8" s="1"/>
  <c r="G6" i="8" a="1"/>
  <c r="G6" i="8" s="1"/>
  <c r="G7" i="8" a="1"/>
  <c r="G7" i="8" s="1"/>
  <c r="G8" i="8" a="1"/>
  <c r="G8" i="8" s="1"/>
  <c r="G9" i="8" a="1"/>
  <c r="G9" i="8" s="1"/>
  <c r="G10" i="8" a="1"/>
  <c r="G10" i="8" s="1"/>
  <c r="G11" i="8" a="1"/>
  <c r="G11" i="8" s="1"/>
  <c r="G12" i="8" a="1"/>
  <c r="G12" i="8" s="1"/>
  <c r="G13" i="8" a="1"/>
  <c r="G13" i="8" s="1"/>
  <c r="G14" i="8" a="1"/>
  <c r="G14" i="8" s="1"/>
  <c r="G15" i="8" a="1"/>
  <c r="G15" i="8" s="1"/>
  <c r="G16" i="8" a="1"/>
  <c r="G16" i="8" s="1"/>
  <c r="G17" i="8" a="1"/>
  <c r="G17" i="8" s="1"/>
  <c r="G18" i="8" a="1"/>
  <c r="G18" i="8" s="1"/>
  <c r="G19" i="8" a="1"/>
  <c r="G19" i="8" s="1"/>
  <c r="G20" i="8" a="1"/>
  <c r="G20" i="8" s="1"/>
  <c r="G21" i="8" a="1"/>
  <c r="G21" i="8" s="1"/>
  <c r="G22" i="8" a="1"/>
  <c r="G22" i="8" s="1"/>
  <c r="G23" i="8" a="1"/>
  <c r="G23" i="8" s="1"/>
  <c r="G24" i="8" a="1"/>
  <c r="G24" i="8" s="1"/>
  <c r="G25" i="8" a="1"/>
  <c r="G25" i="8" s="1"/>
  <c r="G26" i="8" a="1"/>
  <c r="G26" i="8" s="1"/>
  <c r="G27" i="8" a="1"/>
  <c r="G27" i="8"/>
  <c r="G28" i="8" a="1"/>
  <c r="G28" i="8" s="1"/>
  <c r="G29" i="8" a="1"/>
  <c r="G29" i="8" s="1"/>
  <c r="G30" i="8" a="1"/>
  <c r="G30" i="8" s="1"/>
  <c r="G31" i="8" a="1"/>
  <c r="G31" i="8"/>
  <c r="G32" i="8" a="1"/>
  <c r="G32" i="8" s="1"/>
  <c r="G33" i="8" a="1"/>
  <c r="G33" i="8" s="1"/>
  <c r="G34" i="8" a="1"/>
  <c r="G34" i="8" s="1"/>
  <c r="G35" i="8" a="1"/>
  <c r="G35" i="8" s="1"/>
  <c r="G36" i="8" a="1"/>
  <c r="G36" i="8" s="1"/>
  <c r="G37" i="8" a="1"/>
  <c r="G37" i="8" s="1"/>
  <c r="G38" i="8" a="1"/>
  <c r="G38" i="8" s="1"/>
  <c r="G39" i="8" a="1"/>
  <c r="G39" i="8"/>
  <c r="G40" i="8" a="1"/>
  <c r="G40" i="8" s="1"/>
  <c r="G41" i="8" a="1"/>
  <c r="G41" i="8" s="1"/>
  <c r="G42" i="8" a="1"/>
  <c r="G42" i="8" s="1"/>
  <c r="G43" i="8" a="1"/>
  <c r="G43" i="8" s="1"/>
  <c r="G44" i="8" a="1"/>
  <c r="G44" i="8" s="1"/>
  <c r="G45" i="8" a="1"/>
  <c r="G45" i="8" s="1"/>
  <c r="G46" i="8" a="1"/>
  <c r="G46" i="8" s="1"/>
  <c r="G47" i="8" a="1"/>
  <c r="G47" i="8"/>
  <c r="G48" i="8" a="1"/>
  <c r="G48" i="8" s="1"/>
  <c r="G49" i="8" a="1"/>
  <c r="G49" i="8" s="1"/>
  <c r="G50" i="8" a="1"/>
  <c r="G50" i="8" s="1"/>
  <c r="G51" i="8" a="1"/>
  <c r="G51" i="8" s="1"/>
  <c r="G52" i="8" a="1"/>
  <c r="G52" i="8" s="1"/>
  <c r="G53" i="8" a="1"/>
  <c r="G53" i="8" s="1"/>
  <c r="G54" i="8" a="1"/>
  <c r="G54" i="8" s="1"/>
  <c r="G55" i="8" a="1"/>
  <c r="G55" i="8" s="1"/>
  <c r="G56" i="8" a="1"/>
  <c r="G56" i="8" s="1"/>
  <c r="G57" i="8" a="1"/>
  <c r="G57" i="8" s="1"/>
  <c r="G58" i="8" a="1"/>
  <c r="G58" i="8" s="1"/>
  <c r="G59" i="8" a="1"/>
  <c r="G59" i="8"/>
  <c r="G60" i="8" a="1"/>
  <c r="G60" i="8" s="1"/>
  <c r="G61" i="8" a="1"/>
  <c r="G61" i="8" s="1"/>
  <c r="G62" i="8" a="1"/>
  <c r="G62" i="8" s="1"/>
  <c r="G63" i="8" a="1"/>
  <c r="G63" i="8"/>
  <c r="G64" i="8" a="1"/>
  <c r="G64" i="8" s="1"/>
  <c r="G65" i="8" a="1"/>
  <c r="G65" i="8" s="1"/>
  <c r="G66" i="8" a="1"/>
  <c r="G66" i="8" s="1"/>
  <c r="G67" i="8" a="1"/>
  <c r="G67" i="8" s="1"/>
  <c r="G68" i="8" a="1"/>
  <c r="G68" i="8" s="1"/>
  <c r="G69" i="8" a="1"/>
  <c r="G69" i="8" s="1"/>
  <c r="G70" i="8" a="1"/>
  <c r="G70" i="8" s="1"/>
  <c r="G71" i="8" a="1"/>
  <c r="G71" i="8"/>
  <c r="G72" i="8" a="1"/>
  <c r="G72" i="8" s="1"/>
  <c r="G73" i="8" a="1"/>
  <c r="G73" i="8" s="1"/>
  <c r="G74" i="8" a="1"/>
  <c r="G74" i="8" s="1"/>
  <c r="G75" i="8" a="1"/>
  <c r="G75" i="8" s="1"/>
  <c r="G76" i="8" a="1"/>
  <c r="G76" i="8" s="1"/>
  <c r="G77" i="8" a="1"/>
  <c r="G77" i="8" s="1"/>
  <c r="G78" i="8" a="1"/>
  <c r="G78" i="8" s="1"/>
  <c r="G79" i="8" a="1"/>
  <c r="G79" i="8"/>
  <c r="G80" i="8" a="1"/>
  <c r="G80" i="8" s="1"/>
  <c r="G81" i="8" a="1"/>
  <c r="G81" i="8" s="1"/>
  <c r="G82" i="8" a="1"/>
  <c r="G82" i="8" s="1"/>
  <c r="G83" i="8" a="1"/>
  <c r="G83" i="8" s="1"/>
  <c r="G84" i="8" a="1"/>
  <c r="G84" i="8" s="1"/>
  <c r="G85" i="8" a="1"/>
  <c r="G85" i="8" s="1"/>
  <c r="G86" i="8" a="1"/>
  <c r="G86" i="8" s="1"/>
  <c r="G87" i="8" a="1"/>
  <c r="G87" i="8" s="1"/>
  <c r="G88" i="8" a="1"/>
  <c r="G88" i="8" s="1"/>
  <c r="G89" i="8" a="1"/>
  <c r="G89" i="8" s="1"/>
  <c r="G90" i="8" a="1"/>
  <c r="G90" i="8" s="1"/>
  <c r="G91" i="8" a="1"/>
  <c r="G91" i="8"/>
  <c r="G92" i="8" a="1"/>
  <c r="G92" i="8" s="1"/>
  <c r="G93" i="8" a="1"/>
  <c r="G93" i="8" s="1"/>
  <c r="G94" i="8" a="1"/>
  <c r="G94" i="8" s="1"/>
  <c r="G95" i="8" a="1"/>
  <c r="G95" i="8"/>
  <c r="G96" i="8" a="1"/>
  <c r="G96" i="8" s="1"/>
  <c r="G97" i="8" a="1"/>
  <c r="G97" i="8" s="1"/>
  <c r="G98" i="8" a="1"/>
  <c r="G98" i="8" s="1"/>
  <c r="G99" i="8" a="1"/>
  <c r="G99" i="8" s="1"/>
  <c r="G100" i="8" a="1"/>
  <c r="G100" i="8" s="1"/>
  <c r="G101" i="8" a="1"/>
  <c r="G101" i="8" s="1"/>
  <c r="G102" i="8" a="1"/>
  <c r="G102" i="8" s="1"/>
  <c r="G103" i="8" a="1"/>
  <c r="G103" i="8"/>
  <c r="G104" i="8" a="1"/>
  <c r="G104" i="8" s="1"/>
  <c r="G105" i="8" a="1"/>
  <c r="G105" i="8" s="1"/>
  <c r="G106" i="8" a="1"/>
  <c r="G106" i="8" s="1"/>
  <c r="G107" i="8" a="1"/>
  <c r="G107" i="8" s="1"/>
  <c r="G108" i="8" a="1"/>
  <c r="G108" i="8" s="1"/>
  <c r="G109" i="8" a="1"/>
  <c r="G109" i="8" s="1"/>
  <c r="G110" i="8" a="1"/>
  <c r="G110" i="8" s="1"/>
  <c r="G111" i="8" a="1"/>
  <c r="G111" i="8"/>
  <c r="G112" i="8" a="1"/>
  <c r="G112" i="8" s="1"/>
  <c r="G113" i="8" a="1"/>
  <c r="G113" i="8" s="1"/>
  <c r="G114" i="8" a="1"/>
  <c r="G114" i="8" s="1"/>
  <c r="G115" i="8" a="1"/>
  <c r="G115" i="8" s="1"/>
  <c r="G116" i="8" a="1"/>
  <c r="G116" i="8" s="1"/>
  <c r="G117" i="8" a="1"/>
  <c r="G117" i="8" s="1"/>
  <c r="G118" i="8" a="1"/>
  <c r="G118" i="8" s="1"/>
  <c r="G119" i="8" a="1"/>
  <c r="G119" i="8" s="1"/>
  <c r="G120" i="8" a="1"/>
  <c r="G120" i="8" s="1"/>
  <c r="G121" i="8" a="1"/>
  <c r="G121" i="8" s="1"/>
  <c r="G122" i="8" a="1"/>
  <c r="G122" i="8" s="1"/>
  <c r="G123" i="8" a="1"/>
  <c r="G123" i="8"/>
  <c r="G124" i="8" a="1"/>
  <c r="G124" i="8" s="1"/>
  <c r="G125" i="8" a="1"/>
  <c r="G125" i="8" s="1"/>
  <c r="G126" i="8" a="1"/>
  <c r="G126" i="8" s="1"/>
  <c r="G127" i="8" a="1"/>
  <c r="G127" i="8"/>
  <c r="G128" i="8" a="1"/>
  <c r="G128" i="8" s="1"/>
  <c r="G129" i="8" a="1"/>
  <c r="G129" i="8" s="1"/>
  <c r="G130" i="8" a="1"/>
  <c r="G130" i="8" s="1"/>
  <c r="G131" i="8" a="1"/>
  <c r="G131" i="8" s="1"/>
  <c r="G132" i="8" a="1"/>
  <c r="G132" i="8" s="1"/>
  <c r="G133" i="8" a="1"/>
  <c r="G133" i="8" s="1"/>
  <c r="G134" i="8" a="1"/>
  <c r="G134" i="8" s="1"/>
  <c r="G135" i="8" a="1"/>
  <c r="G135" i="8"/>
  <c r="G136" i="8" a="1"/>
  <c r="G136" i="8" s="1"/>
  <c r="G137" i="8" a="1"/>
  <c r="G137" i="8" s="1"/>
  <c r="G138" i="8" a="1"/>
  <c r="G138" i="8" s="1"/>
  <c r="G139" i="8" a="1"/>
  <c r="G139" i="8" s="1"/>
  <c r="G140" i="8" a="1"/>
  <c r="G140" i="8" s="1"/>
  <c r="G141" i="8" a="1"/>
  <c r="G141" i="8" s="1"/>
  <c r="G142" i="8" a="1"/>
  <c r="G142" i="8" s="1"/>
  <c r="G143" i="8" a="1"/>
  <c r="G143" i="8"/>
  <c r="G144" i="8" a="1"/>
  <c r="G144" i="8" s="1"/>
  <c r="G145" i="8" a="1"/>
  <c r="G145" i="8" s="1"/>
  <c r="G146" i="8" a="1"/>
  <c r="G146" i="8" s="1"/>
  <c r="G147" i="8" a="1"/>
  <c r="G147" i="8" s="1"/>
  <c r="G148" i="8" a="1"/>
  <c r="G148" i="8" s="1"/>
  <c r="G149" i="8" a="1"/>
  <c r="G149" i="8" s="1"/>
  <c r="G150" i="8" a="1"/>
  <c r="G150" i="8" s="1"/>
  <c r="G151" i="8" a="1"/>
  <c r="G151" i="8" s="1"/>
  <c r="G152" i="8" a="1"/>
  <c r="G152" i="8" s="1"/>
  <c r="G153" i="8" a="1"/>
  <c r="G153" i="8" s="1"/>
  <c r="G154" i="8" a="1"/>
  <c r="G154" i="8" s="1"/>
  <c r="G155" i="8" a="1"/>
  <c r="G155" i="8"/>
  <c r="G156" i="8" a="1"/>
  <c r="G156" i="8" s="1"/>
  <c r="G157" i="8" a="1"/>
  <c r="G157" i="8" s="1"/>
  <c r="G158" i="8" a="1"/>
  <c r="G158" i="8" s="1"/>
  <c r="G159" i="8" a="1"/>
  <c r="G159" i="8"/>
  <c r="G160" i="8" a="1"/>
  <c r="G160" i="8" s="1"/>
  <c r="G161" i="8" a="1"/>
  <c r="G161" i="8" s="1"/>
  <c r="G162" i="8" a="1"/>
  <c r="G162" i="8" s="1"/>
  <c r="G163" i="8" a="1"/>
  <c r="G163" i="8" s="1"/>
  <c r="G164" i="8" a="1"/>
  <c r="G164" i="8" s="1"/>
  <c r="G165" i="8" a="1"/>
  <c r="G165" i="8" s="1"/>
  <c r="G166" i="8" a="1"/>
  <c r="G166" i="8" s="1"/>
  <c r="G167" i="8" a="1"/>
  <c r="G167" i="8"/>
  <c r="G168" i="8" a="1"/>
  <c r="G168" i="8" s="1"/>
  <c r="G169" i="8" a="1"/>
  <c r="G169" i="8" s="1"/>
  <c r="G170" i="8" a="1"/>
  <c r="G170" i="8" s="1"/>
  <c r="G171" i="8" a="1"/>
  <c r="G171" i="8" s="1"/>
  <c r="G172" i="8" a="1"/>
  <c r="G172" i="8" s="1"/>
  <c r="G173" i="8" a="1"/>
  <c r="G173" i="8" s="1"/>
  <c r="G174" i="8" a="1"/>
  <c r="G174" i="8" s="1"/>
  <c r="G175" i="8" a="1"/>
  <c r="G175" i="8"/>
  <c r="G176" i="8" a="1"/>
  <c r="G176" i="8" s="1"/>
  <c r="G177" i="8" a="1"/>
  <c r="G177" i="8" s="1"/>
  <c r="G3" i="8" a="1"/>
  <c r="G3" i="8" s="1"/>
  <c r="I3" i="8" a="1"/>
  <c r="I3" i="8" s="1"/>
  <c r="K3" i="8" a="1"/>
  <c r="K3" i="8" s="1"/>
  <c r="M3" i="8" a="1"/>
  <c r="M3" i="8" s="1"/>
  <c r="O3" i="8" a="1"/>
  <c r="O3" i="8" s="1"/>
  <c r="Q3" i="8" a="1"/>
  <c r="Q3" i="8" s="1"/>
  <c r="S3" i="8" a="1"/>
  <c r="S3" i="8" s="1"/>
  <c r="U3" i="8" a="1"/>
  <c r="U3" i="8" s="1"/>
  <c r="W3" i="8" a="1"/>
  <c r="W3" i="8" s="1"/>
  <c r="Y3" i="8" a="1"/>
  <c r="Y3" i="8" s="1"/>
  <c r="AA3" i="8" a="1"/>
  <c r="AA3" i="8" s="1"/>
  <c r="I6" i="7"/>
  <c r="I7" i="7"/>
  <c r="I8" i="7"/>
  <c r="I9" i="7"/>
  <c r="I10" i="7"/>
  <c r="I11" i="7"/>
  <c r="I12" i="7"/>
  <c r="I13" i="7"/>
  <c r="I14" i="7"/>
  <c r="I15" i="7"/>
  <c r="I16" i="7"/>
  <c r="I17" i="7"/>
  <c r="I18" i="7"/>
  <c r="I19" i="7"/>
  <c r="I20" i="7"/>
  <c r="I21" i="7"/>
  <c r="I22" i="7"/>
  <c r="I23" i="7"/>
  <c r="I24" i="7"/>
  <c r="I25" i="7"/>
  <c r="Z4" i="8"/>
  <c r="Z5" i="8"/>
  <c r="Z6" i="8"/>
  <c r="Z7" i="8"/>
  <c r="Z8" i="8"/>
  <c r="Z9" i="8"/>
  <c r="Z10" i="8"/>
  <c r="Z11" i="8"/>
  <c r="Z12" i="8"/>
  <c r="Z13" i="8"/>
  <c r="Z14" i="8"/>
  <c r="Z15" i="8"/>
  <c r="Z16" i="8"/>
  <c r="Z17" i="8"/>
  <c r="Z18" i="8"/>
  <c r="Z19" i="8"/>
  <c r="Z20" i="8"/>
  <c r="Z21" i="8"/>
  <c r="Z22" i="8"/>
  <c r="Z23" i="8"/>
  <c r="Z24" i="8"/>
  <c r="Z25" i="8"/>
  <c r="Z26" i="8"/>
  <c r="Z27" i="8"/>
  <c r="Z28" i="8"/>
  <c r="Z29" i="8"/>
  <c r="Z30" i="8"/>
  <c r="Z31" i="8"/>
  <c r="Z32" i="8"/>
  <c r="Z33" i="8"/>
  <c r="Z34" i="8"/>
  <c r="Z35" i="8"/>
  <c r="Z36" i="8"/>
  <c r="Z37" i="8"/>
  <c r="Z38" i="8"/>
  <c r="Z39" i="8"/>
  <c r="Z40" i="8"/>
  <c r="Z41" i="8"/>
  <c r="Z42" i="8"/>
  <c r="Z43" i="8"/>
  <c r="Z44" i="8"/>
  <c r="Z45" i="8"/>
  <c r="Z46" i="8"/>
  <c r="Z47" i="8"/>
  <c r="Z48" i="8"/>
  <c r="Z49" i="8"/>
  <c r="Z50" i="8"/>
  <c r="Z51" i="8"/>
  <c r="Z52" i="8"/>
  <c r="Z53" i="8"/>
  <c r="Z54" i="8"/>
  <c r="Z55" i="8"/>
  <c r="Z56" i="8"/>
  <c r="Z57" i="8"/>
  <c r="Z58" i="8"/>
  <c r="Z59" i="8"/>
  <c r="Z60" i="8"/>
  <c r="Z61" i="8"/>
  <c r="Z62" i="8"/>
  <c r="Z63" i="8"/>
  <c r="Z64" i="8"/>
  <c r="Z65" i="8"/>
  <c r="Z66" i="8"/>
  <c r="Z67" i="8"/>
  <c r="Z68" i="8"/>
  <c r="Z69" i="8"/>
  <c r="Z70" i="8"/>
  <c r="Z71" i="8"/>
  <c r="Z72" i="8"/>
  <c r="Z73" i="8"/>
  <c r="Z74" i="8"/>
  <c r="Z75" i="8"/>
  <c r="Z76" i="8"/>
  <c r="Z77" i="8"/>
  <c r="Z78" i="8"/>
  <c r="Z79" i="8"/>
  <c r="Z80" i="8"/>
  <c r="Z81" i="8"/>
  <c r="Z82" i="8"/>
  <c r="Z83" i="8"/>
  <c r="Z84" i="8"/>
  <c r="Z85" i="8"/>
  <c r="Z86" i="8"/>
  <c r="Z87" i="8"/>
  <c r="Z88" i="8"/>
  <c r="Z89" i="8"/>
  <c r="Z90" i="8"/>
  <c r="Z91" i="8"/>
  <c r="Z92" i="8"/>
  <c r="Z93" i="8"/>
  <c r="Z94" i="8"/>
  <c r="Z95" i="8"/>
  <c r="Z96" i="8"/>
  <c r="Z97" i="8"/>
  <c r="Z98" i="8"/>
  <c r="Z99" i="8"/>
  <c r="Z100" i="8"/>
  <c r="Z101" i="8"/>
  <c r="Z102" i="8"/>
  <c r="Z103" i="8"/>
  <c r="Z104" i="8"/>
  <c r="Z105" i="8"/>
  <c r="Z106" i="8"/>
  <c r="Z107" i="8"/>
  <c r="Z108" i="8"/>
  <c r="Z109" i="8"/>
  <c r="Z110" i="8"/>
  <c r="Z111" i="8"/>
  <c r="Z112" i="8"/>
  <c r="Z113" i="8"/>
  <c r="Z114" i="8"/>
  <c r="Z115" i="8"/>
  <c r="Z116" i="8"/>
  <c r="Z117" i="8"/>
  <c r="Z118" i="8"/>
  <c r="Z119" i="8"/>
  <c r="Z120" i="8"/>
  <c r="Z121" i="8"/>
  <c r="Z122" i="8"/>
  <c r="Z123" i="8"/>
  <c r="Z124" i="8"/>
  <c r="Z125" i="8"/>
  <c r="Z126" i="8"/>
  <c r="Z127" i="8"/>
  <c r="Z128" i="8"/>
  <c r="Z129" i="8"/>
  <c r="Z130" i="8"/>
  <c r="Z131" i="8"/>
  <c r="Z132" i="8"/>
  <c r="Z133" i="8"/>
  <c r="Z134" i="8"/>
  <c r="Z135" i="8"/>
  <c r="Z136" i="8"/>
  <c r="Z137" i="8"/>
  <c r="Z138" i="8"/>
  <c r="Z139" i="8"/>
  <c r="Z140" i="8"/>
  <c r="Z141" i="8"/>
  <c r="Z142" i="8"/>
  <c r="Z143" i="8"/>
  <c r="Z144" i="8"/>
  <c r="Z145" i="8"/>
  <c r="Z146" i="8"/>
  <c r="Z147" i="8"/>
  <c r="Z148" i="8"/>
  <c r="Z149" i="8"/>
  <c r="Z150" i="8"/>
  <c r="Z151" i="8"/>
  <c r="Z152" i="8"/>
  <c r="Z153" i="8"/>
  <c r="Z154" i="8"/>
  <c r="Z155" i="8"/>
  <c r="Z156" i="8"/>
  <c r="Z157" i="8"/>
  <c r="Z158" i="8"/>
  <c r="Z159" i="8"/>
  <c r="Z160" i="8"/>
  <c r="Z161" i="8"/>
  <c r="Z162" i="8"/>
  <c r="Z163" i="8"/>
  <c r="Z164" i="8"/>
  <c r="Z165" i="8"/>
  <c r="Z166" i="8"/>
  <c r="Z167" i="8"/>
  <c r="Z168" i="8"/>
  <c r="Z169" i="8"/>
  <c r="Z170" i="8"/>
  <c r="Z171" i="8"/>
  <c r="Z172" i="8"/>
  <c r="Z173" i="8"/>
  <c r="Z174" i="8"/>
  <c r="Z175" i="8"/>
  <c r="Z176" i="8"/>
  <c r="Z177" i="8"/>
  <c r="X4" i="8"/>
  <c r="X5" i="8"/>
  <c r="X6" i="8"/>
  <c r="X7" i="8"/>
  <c r="X8" i="8"/>
  <c r="X9" i="8"/>
  <c r="X10" i="8"/>
  <c r="X11" i="8"/>
  <c r="X12" i="8"/>
  <c r="X13" i="8"/>
  <c r="X14" i="8"/>
  <c r="X15" i="8"/>
  <c r="X16" i="8"/>
  <c r="X17" i="8"/>
  <c r="X18" i="8"/>
  <c r="X19" i="8"/>
  <c r="X20" i="8"/>
  <c r="X21" i="8"/>
  <c r="X22" i="8"/>
  <c r="X23" i="8"/>
  <c r="X24" i="8"/>
  <c r="X25" i="8"/>
  <c r="X26" i="8"/>
  <c r="X27" i="8"/>
  <c r="X28" i="8"/>
  <c r="X29" i="8"/>
  <c r="X30" i="8"/>
  <c r="X31" i="8"/>
  <c r="X32" i="8"/>
  <c r="X33" i="8"/>
  <c r="X34" i="8"/>
  <c r="X35" i="8"/>
  <c r="X36" i="8"/>
  <c r="X37" i="8"/>
  <c r="X38" i="8"/>
  <c r="X39" i="8"/>
  <c r="X40" i="8"/>
  <c r="X41" i="8"/>
  <c r="X42" i="8"/>
  <c r="X43" i="8"/>
  <c r="X44" i="8"/>
  <c r="X45" i="8"/>
  <c r="X46" i="8"/>
  <c r="X47" i="8"/>
  <c r="X48" i="8"/>
  <c r="X49" i="8"/>
  <c r="X50" i="8"/>
  <c r="X51" i="8"/>
  <c r="X52" i="8"/>
  <c r="X53" i="8"/>
  <c r="X54" i="8"/>
  <c r="X55" i="8"/>
  <c r="X56" i="8"/>
  <c r="X57" i="8"/>
  <c r="X58" i="8"/>
  <c r="X59" i="8"/>
  <c r="X60" i="8"/>
  <c r="X61" i="8"/>
  <c r="X62" i="8"/>
  <c r="X63" i="8"/>
  <c r="X64" i="8"/>
  <c r="X65" i="8"/>
  <c r="X66" i="8"/>
  <c r="X67" i="8"/>
  <c r="X68" i="8"/>
  <c r="X69" i="8"/>
  <c r="X70" i="8"/>
  <c r="X71" i="8"/>
  <c r="X72" i="8"/>
  <c r="X73" i="8"/>
  <c r="X74" i="8"/>
  <c r="X75" i="8"/>
  <c r="X76" i="8"/>
  <c r="X77" i="8"/>
  <c r="X78" i="8"/>
  <c r="X79" i="8"/>
  <c r="X80" i="8"/>
  <c r="X81" i="8"/>
  <c r="X82" i="8"/>
  <c r="X83" i="8"/>
  <c r="X84" i="8"/>
  <c r="X85" i="8"/>
  <c r="X86" i="8"/>
  <c r="X87" i="8"/>
  <c r="X88" i="8"/>
  <c r="X89" i="8"/>
  <c r="X90" i="8"/>
  <c r="X91" i="8"/>
  <c r="X92" i="8"/>
  <c r="X93" i="8"/>
  <c r="X94" i="8"/>
  <c r="X95" i="8"/>
  <c r="X96" i="8"/>
  <c r="X97" i="8"/>
  <c r="X98" i="8"/>
  <c r="X99" i="8"/>
  <c r="X100" i="8"/>
  <c r="X101" i="8"/>
  <c r="X102" i="8"/>
  <c r="X103" i="8"/>
  <c r="X104" i="8"/>
  <c r="X105" i="8"/>
  <c r="X106" i="8"/>
  <c r="X107" i="8"/>
  <c r="X108" i="8"/>
  <c r="X109" i="8"/>
  <c r="X110" i="8"/>
  <c r="X111" i="8"/>
  <c r="X112" i="8"/>
  <c r="X113" i="8"/>
  <c r="X114" i="8"/>
  <c r="X115" i="8"/>
  <c r="X116" i="8"/>
  <c r="X117" i="8"/>
  <c r="X118" i="8"/>
  <c r="X119" i="8"/>
  <c r="X120" i="8"/>
  <c r="X121" i="8"/>
  <c r="X122" i="8"/>
  <c r="X123" i="8"/>
  <c r="X124" i="8"/>
  <c r="X125" i="8"/>
  <c r="X126" i="8"/>
  <c r="X127" i="8"/>
  <c r="X128" i="8"/>
  <c r="X129" i="8"/>
  <c r="X130" i="8"/>
  <c r="X131" i="8"/>
  <c r="X132" i="8"/>
  <c r="X133" i="8"/>
  <c r="X134" i="8"/>
  <c r="X135" i="8"/>
  <c r="X136" i="8"/>
  <c r="X137" i="8"/>
  <c r="X138" i="8"/>
  <c r="X139" i="8"/>
  <c r="X140" i="8"/>
  <c r="X141" i="8"/>
  <c r="X142" i="8"/>
  <c r="X143" i="8"/>
  <c r="X144" i="8"/>
  <c r="X145" i="8"/>
  <c r="X146" i="8"/>
  <c r="X147" i="8"/>
  <c r="X148" i="8"/>
  <c r="X149" i="8"/>
  <c r="X150" i="8"/>
  <c r="X151" i="8"/>
  <c r="X152" i="8"/>
  <c r="X153" i="8"/>
  <c r="X154" i="8"/>
  <c r="X155" i="8"/>
  <c r="X156" i="8"/>
  <c r="X157" i="8"/>
  <c r="X158" i="8"/>
  <c r="X159" i="8"/>
  <c r="X160" i="8"/>
  <c r="X161" i="8"/>
  <c r="X162" i="8"/>
  <c r="X163" i="8"/>
  <c r="X164" i="8"/>
  <c r="X165" i="8"/>
  <c r="X166" i="8"/>
  <c r="X167" i="8"/>
  <c r="X168" i="8"/>
  <c r="X169" i="8"/>
  <c r="X170" i="8"/>
  <c r="X171" i="8"/>
  <c r="X172" i="8"/>
  <c r="X173" i="8"/>
  <c r="X174" i="8"/>
  <c r="X175" i="8"/>
  <c r="X176" i="8"/>
  <c r="X177" i="8"/>
  <c r="V4" i="8"/>
  <c r="V5" i="8"/>
  <c r="V6" i="8"/>
  <c r="V7" i="8"/>
  <c r="V8" i="8"/>
  <c r="V9" i="8"/>
  <c r="V10" i="8"/>
  <c r="V11" i="8"/>
  <c r="V12" i="8"/>
  <c r="V13" i="8"/>
  <c r="V14" i="8"/>
  <c r="V15" i="8"/>
  <c r="V16" i="8"/>
  <c r="V17" i="8"/>
  <c r="V18" i="8"/>
  <c r="V19" i="8"/>
  <c r="V20" i="8"/>
  <c r="V21" i="8"/>
  <c r="V22" i="8"/>
  <c r="V23" i="8"/>
  <c r="V24" i="8"/>
  <c r="V25" i="8"/>
  <c r="V26" i="8"/>
  <c r="V27" i="8"/>
  <c r="V28" i="8"/>
  <c r="V29" i="8"/>
  <c r="V30" i="8"/>
  <c r="V31" i="8"/>
  <c r="V32" i="8"/>
  <c r="V33" i="8"/>
  <c r="V34" i="8"/>
  <c r="V35" i="8"/>
  <c r="V36" i="8"/>
  <c r="V37" i="8"/>
  <c r="V38" i="8"/>
  <c r="V39" i="8"/>
  <c r="V40" i="8"/>
  <c r="V41" i="8"/>
  <c r="V42" i="8"/>
  <c r="V43" i="8"/>
  <c r="V44" i="8"/>
  <c r="V45" i="8"/>
  <c r="V46" i="8"/>
  <c r="V47" i="8"/>
  <c r="V48" i="8"/>
  <c r="V49" i="8"/>
  <c r="V50" i="8"/>
  <c r="V51" i="8"/>
  <c r="V52" i="8"/>
  <c r="V53" i="8"/>
  <c r="V54" i="8"/>
  <c r="V55" i="8"/>
  <c r="V56" i="8"/>
  <c r="V57" i="8"/>
  <c r="V58" i="8"/>
  <c r="V59" i="8"/>
  <c r="V60" i="8"/>
  <c r="V61" i="8"/>
  <c r="V62" i="8"/>
  <c r="V63" i="8"/>
  <c r="V64" i="8"/>
  <c r="V65" i="8"/>
  <c r="V66" i="8"/>
  <c r="V67" i="8"/>
  <c r="V68" i="8"/>
  <c r="V69" i="8"/>
  <c r="V70" i="8"/>
  <c r="V71" i="8"/>
  <c r="V72" i="8"/>
  <c r="V73" i="8"/>
  <c r="V74" i="8"/>
  <c r="V75" i="8"/>
  <c r="V76" i="8"/>
  <c r="V77" i="8"/>
  <c r="V78" i="8"/>
  <c r="V79" i="8"/>
  <c r="V80" i="8"/>
  <c r="V81" i="8"/>
  <c r="V82" i="8"/>
  <c r="V83" i="8"/>
  <c r="V84" i="8"/>
  <c r="V85" i="8"/>
  <c r="V86" i="8"/>
  <c r="V87" i="8"/>
  <c r="V88" i="8"/>
  <c r="V89" i="8"/>
  <c r="V90" i="8"/>
  <c r="V91" i="8"/>
  <c r="V92" i="8"/>
  <c r="V93" i="8"/>
  <c r="V94" i="8"/>
  <c r="V95" i="8"/>
  <c r="V96" i="8"/>
  <c r="V97" i="8"/>
  <c r="V98" i="8"/>
  <c r="V99" i="8"/>
  <c r="V100" i="8"/>
  <c r="V101" i="8"/>
  <c r="V102" i="8"/>
  <c r="V103" i="8"/>
  <c r="V104" i="8"/>
  <c r="V105" i="8"/>
  <c r="V106" i="8"/>
  <c r="V107" i="8"/>
  <c r="V108" i="8"/>
  <c r="V109" i="8"/>
  <c r="V110" i="8"/>
  <c r="V111" i="8"/>
  <c r="V112" i="8"/>
  <c r="V113" i="8"/>
  <c r="V114" i="8"/>
  <c r="V115" i="8"/>
  <c r="V116" i="8"/>
  <c r="V117" i="8"/>
  <c r="V118" i="8"/>
  <c r="V119" i="8"/>
  <c r="V120" i="8"/>
  <c r="V121" i="8"/>
  <c r="V122" i="8"/>
  <c r="V123" i="8"/>
  <c r="V124" i="8"/>
  <c r="V125" i="8"/>
  <c r="V126" i="8"/>
  <c r="V127" i="8"/>
  <c r="V128" i="8"/>
  <c r="V129" i="8"/>
  <c r="V130" i="8"/>
  <c r="V131" i="8"/>
  <c r="V132" i="8"/>
  <c r="V133" i="8"/>
  <c r="V134" i="8"/>
  <c r="V135" i="8"/>
  <c r="V136" i="8"/>
  <c r="V137" i="8"/>
  <c r="V138" i="8"/>
  <c r="V139" i="8"/>
  <c r="V140" i="8"/>
  <c r="V141" i="8"/>
  <c r="V142" i="8"/>
  <c r="V143" i="8"/>
  <c r="V144" i="8"/>
  <c r="V145" i="8"/>
  <c r="V146" i="8"/>
  <c r="V147" i="8"/>
  <c r="V148" i="8"/>
  <c r="V149" i="8"/>
  <c r="V150" i="8"/>
  <c r="V151" i="8"/>
  <c r="V152" i="8"/>
  <c r="V153" i="8"/>
  <c r="V154" i="8"/>
  <c r="V155" i="8"/>
  <c r="V156" i="8"/>
  <c r="V157" i="8"/>
  <c r="V158" i="8"/>
  <c r="V159" i="8"/>
  <c r="V160" i="8"/>
  <c r="V161" i="8"/>
  <c r="V162" i="8"/>
  <c r="V163" i="8"/>
  <c r="V164" i="8"/>
  <c r="V165" i="8"/>
  <c r="V166" i="8"/>
  <c r="V167" i="8"/>
  <c r="V168" i="8"/>
  <c r="V169" i="8"/>
  <c r="V170" i="8"/>
  <c r="V171" i="8"/>
  <c r="V172" i="8"/>
  <c r="V173" i="8"/>
  <c r="V174" i="8"/>
  <c r="V175" i="8"/>
  <c r="V176" i="8"/>
  <c r="V177" i="8"/>
  <c r="T4" i="8"/>
  <c r="T5" i="8"/>
  <c r="T6" i="8"/>
  <c r="T7" i="8"/>
  <c r="T8" i="8"/>
  <c r="T9" i="8"/>
  <c r="T10" i="8"/>
  <c r="T11" i="8"/>
  <c r="T12" i="8"/>
  <c r="T13" i="8"/>
  <c r="T14" i="8"/>
  <c r="T15" i="8"/>
  <c r="T16" i="8"/>
  <c r="T17" i="8"/>
  <c r="T18" i="8"/>
  <c r="T19" i="8"/>
  <c r="T20" i="8"/>
  <c r="T21" i="8"/>
  <c r="T22" i="8"/>
  <c r="T23" i="8"/>
  <c r="T24" i="8"/>
  <c r="T25" i="8"/>
  <c r="T26" i="8"/>
  <c r="T27" i="8"/>
  <c r="T28" i="8"/>
  <c r="T29" i="8"/>
  <c r="T30" i="8"/>
  <c r="T31" i="8"/>
  <c r="T32" i="8"/>
  <c r="T33" i="8"/>
  <c r="T34" i="8"/>
  <c r="T35" i="8"/>
  <c r="T36" i="8"/>
  <c r="T37" i="8"/>
  <c r="T38" i="8"/>
  <c r="T39" i="8"/>
  <c r="T40" i="8"/>
  <c r="T41" i="8"/>
  <c r="T42" i="8"/>
  <c r="T43" i="8"/>
  <c r="T44" i="8"/>
  <c r="T45" i="8"/>
  <c r="T46" i="8"/>
  <c r="T47" i="8"/>
  <c r="T48" i="8"/>
  <c r="T49" i="8"/>
  <c r="T50" i="8"/>
  <c r="T51" i="8"/>
  <c r="T52" i="8"/>
  <c r="T53" i="8"/>
  <c r="T54" i="8"/>
  <c r="T55" i="8"/>
  <c r="T56" i="8"/>
  <c r="T57" i="8"/>
  <c r="T58" i="8"/>
  <c r="T59" i="8"/>
  <c r="T60" i="8"/>
  <c r="T61" i="8"/>
  <c r="T62" i="8"/>
  <c r="T63" i="8"/>
  <c r="T64" i="8"/>
  <c r="T65" i="8"/>
  <c r="T66" i="8"/>
  <c r="T67" i="8"/>
  <c r="T68" i="8"/>
  <c r="T69" i="8"/>
  <c r="T70" i="8"/>
  <c r="T71" i="8"/>
  <c r="T72" i="8"/>
  <c r="T73" i="8"/>
  <c r="T74" i="8"/>
  <c r="T75" i="8"/>
  <c r="T76" i="8"/>
  <c r="T77" i="8"/>
  <c r="T78" i="8"/>
  <c r="T79" i="8"/>
  <c r="T80" i="8"/>
  <c r="T81" i="8"/>
  <c r="T82" i="8"/>
  <c r="T83" i="8"/>
  <c r="T84" i="8"/>
  <c r="T85" i="8"/>
  <c r="T86" i="8"/>
  <c r="T87" i="8"/>
  <c r="T88" i="8"/>
  <c r="T89" i="8"/>
  <c r="T90" i="8"/>
  <c r="T91" i="8"/>
  <c r="T92" i="8"/>
  <c r="T93" i="8"/>
  <c r="T94" i="8"/>
  <c r="T95" i="8"/>
  <c r="T96" i="8"/>
  <c r="T97" i="8"/>
  <c r="T98" i="8"/>
  <c r="T99" i="8"/>
  <c r="T100" i="8"/>
  <c r="T101" i="8"/>
  <c r="T102" i="8"/>
  <c r="T103" i="8"/>
  <c r="T104" i="8"/>
  <c r="T105" i="8"/>
  <c r="T106" i="8"/>
  <c r="T107" i="8"/>
  <c r="T108" i="8"/>
  <c r="T109" i="8"/>
  <c r="T110" i="8"/>
  <c r="T111" i="8"/>
  <c r="T112" i="8"/>
  <c r="T113" i="8"/>
  <c r="T114" i="8"/>
  <c r="T115" i="8"/>
  <c r="T116" i="8"/>
  <c r="T117" i="8"/>
  <c r="T118" i="8"/>
  <c r="T119" i="8"/>
  <c r="T120" i="8"/>
  <c r="T121" i="8"/>
  <c r="T122" i="8"/>
  <c r="T123" i="8"/>
  <c r="T124" i="8"/>
  <c r="T125" i="8"/>
  <c r="T126" i="8"/>
  <c r="T127" i="8"/>
  <c r="T128" i="8"/>
  <c r="T129" i="8"/>
  <c r="T130" i="8"/>
  <c r="T131" i="8"/>
  <c r="T132" i="8"/>
  <c r="T133" i="8"/>
  <c r="T134" i="8"/>
  <c r="T135" i="8"/>
  <c r="T136" i="8"/>
  <c r="T137" i="8"/>
  <c r="T138" i="8"/>
  <c r="T139" i="8"/>
  <c r="T140" i="8"/>
  <c r="T141" i="8"/>
  <c r="T142" i="8"/>
  <c r="T143" i="8"/>
  <c r="T144" i="8"/>
  <c r="T145" i="8"/>
  <c r="T146" i="8"/>
  <c r="T147" i="8"/>
  <c r="T148" i="8"/>
  <c r="T149" i="8"/>
  <c r="T150" i="8"/>
  <c r="T151" i="8"/>
  <c r="T152" i="8"/>
  <c r="T153" i="8"/>
  <c r="T154" i="8"/>
  <c r="T155" i="8"/>
  <c r="T156" i="8"/>
  <c r="T157" i="8"/>
  <c r="T158" i="8"/>
  <c r="T159" i="8"/>
  <c r="T160" i="8"/>
  <c r="T161" i="8"/>
  <c r="T162" i="8"/>
  <c r="T163" i="8"/>
  <c r="T164" i="8"/>
  <c r="T165" i="8"/>
  <c r="T166" i="8"/>
  <c r="T167" i="8"/>
  <c r="T168" i="8"/>
  <c r="T169" i="8"/>
  <c r="T170" i="8"/>
  <c r="T171" i="8"/>
  <c r="T172" i="8"/>
  <c r="T173" i="8"/>
  <c r="T174" i="8"/>
  <c r="T175" i="8"/>
  <c r="T176" i="8"/>
  <c r="T177" i="8"/>
  <c r="R4" i="8"/>
  <c r="R5" i="8"/>
  <c r="R6" i="8"/>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R50" i="8"/>
  <c r="R51" i="8"/>
  <c r="R52" i="8"/>
  <c r="R53" i="8"/>
  <c r="R54" i="8"/>
  <c r="R55" i="8"/>
  <c r="R56" i="8"/>
  <c r="R57" i="8"/>
  <c r="R58" i="8"/>
  <c r="R59" i="8"/>
  <c r="R60" i="8"/>
  <c r="R61" i="8"/>
  <c r="R62" i="8"/>
  <c r="R63" i="8"/>
  <c r="R64" i="8"/>
  <c r="R65" i="8"/>
  <c r="R66" i="8"/>
  <c r="R67" i="8"/>
  <c r="R68" i="8"/>
  <c r="R69" i="8"/>
  <c r="R70" i="8"/>
  <c r="R71" i="8"/>
  <c r="R72" i="8"/>
  <c r="R73" i="8"/>
  <c r="R74" i="8"/>
  <c r="R75" i="8"/>
  <c r="R76" i="8"/>
  <c r="R77" i="8"/>
  <c r="R78" i="8"/>
  <c r="R79" i="8"/>
  <c r="R80" i="8"/>
  <c r="R81" i="8"/>
  <c r="R82" i="8"/>
  <c r="R83" i="8"/>
  <c r="R84" i="8"/>
  <c r="R85" i="8"/>
  <c r="R86" i="8"/>
  <c r="R87" i="8"/>
  <c r="R88" i="8"/>
  <c r="R89" i="8"/>
  <c r="R90" i="8"/>
  <c r="R91" i="8"/>
  <c r="R92" i="8"/>
  <c r="R93" i="8"/>
  <c r="R94" i="8"/>
  <c r="R95" i="8"/>
  <c r="R96" i="8"/>
  <c r="R97" i="8"/>
  <c r="R98" i="8"/>
  <c r="R99" i="8"/>
  <c r="R100" i="8"/>
  <c r="R101" i="8"/>
  <c r="R102" i="8"/>
  <c r="R103" i="8"/>
  <c r="R104" i="8"/>
  <c r="R105" i="8"/>
  <c r="R106" i="8"/>
  <c r="R107" i="8"/>
  <c r="R108" i="8"/>
  <c r="R109" i="8"/>
  <c r="R110" i="8"/>
  <c r="R111" i="8"/>
  <c r="R112" i="8"/>
  <c r="R113" i="8"/>
  <c r="R114" i="8"/>
  <c r="R115" i="8"/>
  <c r="R116" i="8"/>
  <c r="R117" i="8"/>
  <c r="R118" i="8"/>
  <c r="R119" i="8"/>
  <c r="R120" i="8"/>
  <c r="R121" i="8"/>
  <c r="R122" i="8"/>
  <c r="R123" i="8"/>
  <c r="R124" i="8"/>
  <c r="R125" i="8"/>
  <c r="R126" i="8"/>
  <c r="R127" i="8"/>
  <c r="R128" i="8"/>
  <c r="R129" i="8"/>
  <c r="R130" i="8"/>
  <c r="R131" i="8"/>
  <c r="R132" i="8"/>
  <c r="R133" i="8"/>
  <c r="R134" i="8"/>
  <c r="R135" i="8"/>
  <c r="R136" i="8"/>
  <c r="R137" i="8"/>
  <c r="R138" i="8"/>
  <c r="R139" i="8"/>
  <c r="R140" i="8"/>
  <c r="R141" i="8"/>
  <c r="R142" i="8"/>
  <c r="R143" i="8"/>
  <c r="R144" i="8"/>
  <c r="R145" i="8"/>
  <c r="R146" i="8"/>
  <c r="R147" i="8"/>
  <c r="R148" i="8"/>
  <c r="R149" i="8"/>
  <c r="R150" i="8"/>
  <c r="R151" i="8"/>
  <c r="R152" i="8"/>
  <c r="R153" i="8"/>
  <c r="R154" i="8"/>
  <c r="R155" i="8"/>
  <c r="R156" i="8"/>
  <c r="R157" i="8"/>
  <c r="R158" i="8"/>
  <c r="R159" i="8"/>
  <c r="R160" i="8"/>
  <c r="R161" i="8"/>
  <c r="R162" i="8"/>
  <c r="R163" i="8"/>
  <c r="R164" i="8"/>
  <c r="R165" i="8"/>
  <c r="R166" i="8"/>
  <c r="R167" i="8"/>
  <c r="R168" i="8"/>
  <c r="R169" i="8"/>
  <c r="R170" i="8"/>
  <c r="R171" i="8"/>
  <c r="R172" i="8"/>
  <c r="R173" i="8"/>
  <c r="R174" i="8"/>
  <c r="R175" i="8"/>
  <c r="R176" i="8"/>
  <c r="R177" i="8"/>
  <c r="P4" i="8"/>
  <c r="P5" i="8"/>
  <c r="P6" i="8"/>
  <c r="P7" i="8"/>
  <c r="P8" i="8"/>
  <c r="P9" i="8"/>
  <c r="P10" i="8"/>
  <c r="P11" i="8"/>
  <c r="P12" i="8"/>
  <c r="P13" i="8"/>
  <c r="P14" i="8"/>
  <c r="P15" i="8"/>
  <c r="P16" i="8"/>
  <c r="P17" i="8"/>
  <c r="P18" i="8"/>
  <c r="P19" i="8"/>
  <c r="P20" i="8"/>
  <c r="P21" i="8"/>
  <c r="P22" i="8"/>
  <c r="P23" i="8"/>
  <c r="P24" i="8"/>
  <c r="P25" i="8"/>
  <c r="P26" i="8"/>
  <c r="P27" i="8"/>
  <c r="P28" i="8"/>
  <c r="P29" i="8"/>
  <c r="P30" i="8"/>
  <c r="P31" i="8"/>
  <c r="P32" i="8"/>
  <c r="P33" i="8"/>
  <c r="P34" i="8"/>
  <c r="P35" i="8"/>
  <c r="P36" i="8"/>
  <c r="P37" i="8"/>
  <c r="P38" i="8"/>
  <c r="P39" i="8"/>
  <c r="P40" i="8"/>
  <c r="P41" i="8"/>
  <c r="P42" i="8"/>
  <c r="P43" i="8"/>
  <c r="P44" i="8"/>
  <c r="P45" i="8"/>
  <c r="P46" i="8"/>
  <c r="P47" i="8"/>
  <c r="P48" i="8"/>
  <c r="P49" i="8"/>
  <c r="P50" i="8"/>
  <c r="P51" i="8"/>
  <c r="P52" i="8"/>
  <c r="P53" i="8"/>
  <c r="P54" i="8"/>
  <c r="P55" i="8"/>
  <c r="P56" i="8"/>
  <c r="P57" i="8"/>
  <c r="P58" i="8"/>
  <c r="P59" i="8"/>
  <c r="P60" i="8"/>
  <c r="P61" i="8"/>
  <c r="P62" i="8"/>
  <c r="P63" i="8"/>
  <c r="P64" i="8"/>
  <c r="P65" i="8"/>
  <c r="P66" i="8"/>
  <c r="P67" i="8"/>
  <c r="P68" i="8"/>
  <c r="P69" i="8"/>
  <c r="P70" i="8"/>
  <c r="P71" i="8"/>
  <c r="P72" i="8"/>
  <c r="P73" i="8"/>
  <c r="P74" i="8"/>
  <c r="P75" i="8"/>
  <c r="P76" i="8"/>
  <c r="P77" i="8"/>
  <c r="P78" i="8"/>
  <c r="P79" i="8"/>
  <c r="P80" i="8"/>
  <c r="P81" i="8"/>
  <c r="P82" i="8"/>
  <c r="P83" i="8"/>
  <c r="P84" i="8"/>
  <c r="P85" i="8"/>
  <c r="P86" i="8"/>
  <c r="P87" i="8"/>
  <c r="P88" i="8"/>
  <c r="P89" i="8"/>
  <c r="P90" i="8"/>
  <c r="P91" i="8"/>
  <c r="P92" i="8"/>
  <c r="P93" i="8"/>
  <c r="P94" i="8"/>
  <c r="P95" i="8"/>
  <c r="P96" i="8"/>
  <c r="P97" i="8"/>
  <c r="P98" i="8"/>
  <c r="P99" i="8"/>
  <c r="P100" i="8"/>
  <c r="P101" i="8"/>
  <c r="P102" i="8"/>
  <c r="P103" i="8"/>
  <c r="P104" i="8"/>
  <c r="P105" i="8"/>
  <c r="P106" i="8"/>
  <c r="P107" i="8"/>
  <c r="P108" i="8"/>
  <c r="P109" i="8"/>
  <c r="P110" i="8"/>
  <c r="P111" i="8"/>
  <c r="P112" i="8"/>
  <c r="P113" i="8"/>
  <c r="P114" i="8"/>
  <c r="P115" i="8"/>
  <c r="P116" i="8"/>
  <c r="P117" i="8"/>
  <c r="P118" i="8"/>
  <c r="P119" i="8"/>
  <c r="P120" i="8"/>
  <c r="P121" i="8"/>
  <c r="P122" i="8"/>
  <c r="P123" i="8"/>
  <c r="P124" i="8"/>
  <c r="P125" i="8"/>
  <c r="P126" i="8"/>
  <c r="P127" i="8"/>
  <c r="P128" i="8"/>
  <c r="P129" i="8"/>
  <c r="P130" i="8"/>
  <c r="P131" i="8"/>
  <c r="P132" i="8"/>
  <c r="P133" i="8"/>
  <c r="P134" i="8"/>
  <c r="P135" i="8"/>
  <c r="P136" i="8"/>
  <c r="P137" i="8"/>
  <c r="P138" i="8"/>
  <c r="P139" i="8"/>
  <c r="P140" i="8"/>
  <c r="P141" i="8"/>
  <c r="P142" i="8"/>
  <c r="P143" i="8"/>
  <c r="P144" i="8"/>
  <c r="P145" i="8"/>
  <c r="P146" i="8"/>
  <c r="P147" i="8"/>
  <c r="P148" i="8"/>
  <c r="P149" i="8"/>
  <c r="P150" i="8"/>
  <c r="P151" i="8"/>
  <c r="P152" i="8"/>
  <c r="P153" i="8"/>
  <c r="P154" i="8"/>
  <c r="P155" i="8"/>
  <c r="P156" i="8"/>
  <c r="P157" i="8"/>
  <c r="P158" i="8"/>
  <c r="P159" i="8"/>
  <c r="P160" i="8"/>
  <c r="P161" i="8"/>
  <c r="P162" i="8"/>
  <c r="P163" i="8"/>
  <c r="P164" i="8"/>
  <c r="P165" i="8"/>
  <c r="P166" i="8"/>
  <c r="P167" i="8"/>
  <c r="P168" i="8"/>
  <c r="P169" i="8"/>
  <c r="P170" i="8"/>
  <c r="P171" i="8"/>
  <c r="P172" i="8"/>
  <c r="P173" i="8"/>
  <c r="P174" i="8"/>
  <c r="P175" i="8"/>
  <c r="P176" i="8"/>
  <c r="P177" i="8"/>
  <c r="N4" i="8"/>
  <c r="N5" i="8"/>
  <c r="N6" i="8"/>
  <c r="N7" i="8"/>
  <c r="N8" i="8"/>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79" i="8"/>
  <c r="N80" i="8"/>
  <c r="N81" i="8"/>
  <c r="N82" i="8"/>
  <c r="N83" i="8"/>
  <c r="N84" i="8"/>
  <c r="N85" i="8"/>
  <c r="N86" i="8"/>
  <c r="N87" i="8"/>
  <c r="N88" i="8"/>
  <c r="N89" i="8"/>
  <c r="N90" i="8"/>
  <c r="N91" i="8"/>
  <c r="N92" i="8"/>
  <c r="N93" i="8"/>
  <c r="N94" i="8"/>
  <c r="N95" i="8"/>
  <c r="N96" i="8"/>
  <c r="N97" i="8"/>
  <c r="N98" i="8"/>
  <c r="N99" i="8"/>
  <c r="N100" i="8"/>
  <c r="N101" i="8"/>
  <c r="N102" i="8"/>
  <c r="N103" i="8"/>
  <c r="N104" i="8"/>
  <c r="N105" i="8"/>
  <c r="N106" i="8"/>
  <c r="N107" i="8"/>
  <c r="N108" i="8"/>
  <c r="N109" i="8"/>
  <c r="N110" i="8"/>
  <c r="N111" i="8"/>
  <c r="N112" i="8"/>
  <c r="N113" i="8"/>
  <c r="N114" i="8"/>
  <c r="N115" i="8"/>
  <c r="N116" i="8"/>
  <c r="N117" i="8"/>
  <c r="N118" i="8"/>
  <c r="N119" i="8"/>
  <c r="N120" i="8"/>
  <c r="N121" i="8"/>
  <c r="N122" i="8"/>
  <c r="N123" i="8"/>
  <c r="N124" i="8"/>
  <c r="N125" i="8"/>
  <c r="N126" i="8"/>
  <c r="N127" i="8"/>
  <c r="N128" i="8"/>
  <c r="N129" i="8"/>
  <c r="N130" i="8"/>
  <c r="N131" i="8"/>
  <c r="N132" i="8"/>
  <c r="N133" i="8"/>
  <c r="N134" i="8"/>
  <c r="N135" i="8"/>
  <c r="N136" i="8"/>
  <c r="N137" i="8"/>
  <c r="N138" i="8"/>
  <c r="N139" i="8"/>
  <c r="N140" i="8"/>
  <c r="N141" i="8"/>
  <c r="N142" i="8"/>
  <c r="N143" i="8"/>
  <c r="N144" i="8"/>
  <c r="N145" i="8"/>
  <c r="N146" i="8"/>
  <c r="N147" i="8"/>
  <c r="N148" i="8"/>
  <c r="N149" i="8"/>
  <c r="N150" i="8"/>
  <c r="N151" i="8"/>
  <c r="N152" i="8"/>
  <c r="N153" i="8"/>
  <c r="N154" i="8"/>
  <c r="N155" i="8"/>
  <c r="N156" i="8"/>
  <c r="N157" i="8"/>
  <c r="N158" i="8"/>
  <c r="N159" i="8"/>
  <c r="N160" i="8"/>
  <c r="N161" i="8"/>
  <c r="N162" i="8"/>
  <c r="N163" i="8"/>
  <c r="N164" i="8"/>
  <c r="N165" i="8"/>
  <c r="N166" i="8"/>
  <c r="N167" i="8"/>
  <c r="N168" i="8"/>
  <c r="N169" i="8"/>
  <c r="N170" i="8"/>
  <c r="N171" i="8"/>
  <c r="N172" i="8"/>
  <c r="N173" i="8"/>
  <c r="N174" i="8"/>
  <c r="N175" i="8"/>
  <c r="N176" i="8"/>
  <c r="N177" i="8"/>
  <c r="L4" i="8"/>
  <c r="L5" i="8"/>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79" i="8"/>
  <c r="L80" i="8"/>
  <c r="L81" i="8"/>
  <c r="L82" i="8"/>
  <c r="L83" i="8"/>
  <c r="L84" i="8"/>
  <c r="L85" i="8"/>
  <c r="L86" i="8"/>
  <c r="L87" i="8"/>
  <c r="L88" i="8"/>
  <c r="L89" i="8"/>
  <c r="L90" i="8"/>
  <c r="L91" i="8"/>
  <c r="L92" i="8"/>
  <c r="L93" i="8"/>
  <c r="L94" i="8"/>
  <c r="L95" i="8"/>
  <c r="L96" i="8"/>
  <c r="L97" i="8"/>
  <c r="L98" i="8"/>
  <c r="L99" i="8"/>
  <c r="L100" i="8"/>
  <c r="L101" i="8"/>
  <c r="L102" i="8"/>
  <c r="L103" i="8"/>
  <c r="L104" i="8"/>
  <c r="L105" i="8"/>
  <c r="L106" i="8"/>
  <c r="L107" i="8"/>
  <c r="L108" i="8"/>
  <c r="L109" i="8"/>
  <c r="L110" i="8"/>
  <c r="L111" i="8"/>
  <c r="L112" i="8"/>
  <c r="L113" i="8"/>
  <c r="L114" i="8"/>
  <c r="L115" i="8"/>
  <c r="L116" i="8"/>
  <c r="L117" i="8"/>
  <c r="L118" i="8"/>
  <c r="L119" i="8"/>
  <c r="L120" i="8"/>
  <c r="L121" i="8"/>
  <c r="L122" i="8"/>
  <c r="L123" i="8"/>
  <c r="L124" i="8"/>
  <c r="L125" i="8"/>
  <c r="L126" i="8"/>
  <c r="L127" i="8"/>
  <c r="L128" i="8"/>
  <c r="L129" i="8"/>
  <c r="L130" i="8"/>
  <c r="L131" i="8"/>
  <c r="L132" i="8"/>
  <c r="L133" i="8"/>
  <c r="L134" i="8"/>
  <c r="L135" i="8"/>
  <c r="L136" i="8"/>
  <c r="L137" i="8"/>
  <c r="L138" i="8"/>
  <c r="L139" i="8"/>
  <c r="L140" i="8"/>
  <c r="L141" i="8"/>
  <c r="L142" i="8"/>
  <c r="L143" i="8"/>
  <c r="L144" i="8"/>
  <c r="L145" i="8"/>
  <c r="L146" i="8"/>
  <c r="L147" i="8"/>
  <c r="L148" i="8"/>
  <c r="L149" i="8"/>
  <c r="L150" i="8"/>
  <c r="L151" i="8"/>
  <c r="L152" i="8"/>
  <c r="L153" i="8"/>
  <c r="L154" i="8"/>
  <c r="L155" i="8"/>
  <c r="L156" i="8"/>
  <c r="L157" i="8"/>
  <c r="L158" i="8"/>
  <c r="L159" i="8"/>
  <c r="L160" i="8"/>
  <c r="L161" i="8"/>
  <c r="L162" i="8"/>
  <c r="L163" i="8"/>
  <c r="L164" i="8"/>
  <c r="L165" i="8"/>
  <c r="L166" i="8"/>
  <c r="L167" i="8"/>
  <c r="L168" i="8"/>
  <c r="L169" i="8"/>
  <c r="L170" i="8"/>
  <c r="L171" i="8"/>
  <c r="L172" i="8"/>
  <c r="L173" i="8"/>
  <c r="L174" i="8"/>
  <c r="L175" i="8"/>
  <c r="L176" i="8"/>
  <c r="L177" i="8"/>
  <c r="J4" i="8"/>
  <c r="J5" i="8"/>
  <c r="J6" i="8"/>
  <c r="J7" i="8"/>
  <c r="J8" i="8"/>
  <c r="J9" i="8"/>
  <c r="J10" i="8"/>
  <c r="J11" i="8"/>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J68" i="8"/>
  <c r="J69" i="8"/>
  <c r="J70" i="8"/>
  <c r="J71" i="8"/>
  <c r="J72" i="8"/>
  <c r="J73" i="8"/>
  <c r="J74" i="8"/>
  <c r="J75" i="8"/>
  <c r="J76" i="8"/>
  <c r="J77" i="8"/>
  <c r="J78" i="8"/>
  <c r="J79" i="8"/>
  <c r="J80" i="8"/>
  <c r="J81" i="8"/>
  <c r="J82" i="8"/>
  <c r="J83" i="8"/>
  <c r="J84" i="8"/>
  <c r="J85" i="8"/>
  <c r="J86" i="8"/>
  <c r="J87" i="8"/>
  <c r="J88" i="8"/>
  <c r="J89" i="8"/>
  <c r="J90" i="8"/>
  <c r="J91" i="8"/>
  <c r="J92" i="8"/>
  <c r="J93" i="8"/>
  <c r="J94" i="8"/>
  <c r="J95" i="8"/>
  <c r="J96" i="8"/>
  <c r="J97" i="8"/>
  <c r="J98" i="8"/>
  <c r="J99" i="8"/>
  <c r="J100" i="8"/>
  <c r="J101" i="8"/>
  <c r="J102" i="8"/>
  <c r="J103" i="8"/>
  <c r="J104" i="8"/>
  <c r="J105" i="8"/>
  <c r="J106" i="8"/>
  <c r="J107" i="8"/>
  <c r="J108" i="8"/>
  <c r="J109" i="8"/>
  <c r="J110" i="8"/>
  <c r="J111" i="8"/>
  <c r="J112" i="8"/>
  <c r="J113" i="8"/>
  <c r="J114" i="8"/>
  <c r="J115" i="8"/>
  <c r="J116" i="8"/>
  <c r="J117" i="8"/>
  <c r="J118" i="8"/>
  <c r="J119" i="8"/>
  <c r="J120" i="8"/>
  <c r="J121" i="8"/>
  <c r="J122" i="8"/>
  <c r="J123" i="8"/>
  <c r="J124" i="8"/>
  <c r="J125" i="8"/>
  <c r="J126" i="8"/>
  <c r="J127" i="8"/>
  <c r="J128" i="8"/>
  <c r="J129" i="8"/>
  <c r="J130" i="8"/>
  <c r="J131" i="8"/>
  <c r="J132" i="8"/>
  <c r="J133" i="8"/>
  <c r="J134" i="8"/>
  <c r="J135" i="8"/>
  <c r="J136" i="8"/>
  <c r="J137" i="8"/>
  <c r="J138" i="8"/>
  <c r="J139" i="8"/>
  <c r="J140" i="8"/>
  <c r="J141" i="8"/>
  <c r="J142" i="8"/>
  <c r="J143" i="8"/>
  <c r="J144" i="8"/>
  <c r="J145" i="8"/>
  <c r="J146" i="8"/>
  <c r="J147" i="8"/>
  <c r="J148" i="8"/>
  <c r="J149" i="8"/>
  <c r="J150" i="8"/>
  <c r="J151" i="8"/>
  <c r="J152" i="8"/>
  <c r="J153" i="8"/>
  <c r="J154" i="8"/>
  <c r="J155" i="8"/>
  <c r="J156" i="8"/>
  <c r="J157" i="8"/>
  <c r="J158" i="8"/>
  <c r="J159" i="8"/>
  <c r="J160" i="8"/>
  <c r="J161" i="8"/>
  <c r="J162" i="8"/>
  <c r="J163" i="8"/>
  <c r="J164" i="8"/>
  <c r="J165" i="8"/>
  <c r="J166" i="8"/>
  <c r="J167" i="8"/>
  <c r="J168" i="8"/>
  <c r="J169" i="8"/>
  <c r="J170" i="8"/>
  <c r="J171" i="8"/>
  <c r="J172" i="8"/>
  <c r="J173" i="8"/>
  <c r="J174" i="8"/>
  <c r="J175" i="8"/>
  <c r="J176" i="8"/>
  <c r="J177" i="8"/>
  <c r="H4" i="8"/>
  <c r="H5" i="8"/>
  <c r="H6" i="8"/>
  <c r="H7" i="8"/>
  <c r="H8" i="8"/>
  <c r="H9" i="8"/>
  <c r="H10" i="8"/>
  <c r="H11" i="8"/>
  <c r="H12" i="8"/>
  <c r="H13" i="8"/>
  <c r="H14" i="8"/>
  <c r="H15" i="8"/>
  <c r="H16" i="8"/>
  <c r="H17" i="8"/>
  <c r="H18" i="8"/>
  <c r="H19" i="8"/>
  <c r="H20" i="8"/>
  <c r="H21" i="8"/>
  <c r="H22" i="8"/>
  <c r="H23" i="8"/>
  <c r="H24" i="8"/>
  <c r="H25" i="8"/>
  <c r="H26" i="8"/>
  <c r="H27" i="8"/>
  <c r="H28" i="8"/>
  <c r="H29" i="8"/>
  <c r="H30" i="8"/>
  <c r="H31" i="8"/>
  <c r="H32" i="8"/>
  <c r="H33" i="8"/>
  <c r="H34" i="8"/>
  <c r="H35" i="8"/>
  <c r="H36" i="8"/>
  <c r="H37" i="8"/>
  <c r="H38" i="8"/>
  <c r="H39" i="8"/>
  <c r="H40" i="8"/>
  <c r="H41" i="8"/>
  <c r="H42" i="8"/>
  <c r="H43" i="8"/>
  <c r="H44" i="8"/>
  <c r="H45" i="8"/>
  <c r="H46" i="8"/>
  <c r="H47" i="8"/>
  <c r="H48" i="8"/>
  <c r="H49" i="8"/>
  <c r="H50" i="8"/>
  <c r="H51" i="8"/>
  <c r="H52" i="8"/>
  <c r="H53" i="8"/>
  <c r="H54" i="8"/>
  <c r="H55" i="8"/>
  <c r="H56" i="8"/>
  <c r="H57" i="8"/>
  <c r="H58" i="8"/>
  <c r="H59" i="8"/>
  <c r="H60" i="8"/>
  <c r="H61" i="8"/>
  <c r="H62" i="8"/>
  <c r="H63" i="8"/>
  <c r="H64" i="8"/>
  <c r="H65" i="8"/>
  <c r="H66" i="8"/>
  <c r="H67" i="8"/>
  <c r="H68" i="8"/>
  <c r="H69" i="8"/>
  <c r="H70" i="8"/>
  <c r="H71" i="8"/>
  <c r="H72" i="8"/>
  <c r="H73" i="8"/>
  <c r="H74" i="8"/>
  <c r="H75" i="8"/>
  <c r="H76" i="8"/>
  <c r="H77" i="8"/>
  <c r="H78" i="8"/>
  <c r="H79" i="8"/>
  <c r="H80" i="8"/>
  <c r="H81" i="8"/>
  <c r="H82" i="8"/>
  <c r="H83" i="8"/>
  <c r="H84" i="8"/>
  <c r="H85" i="8"/>
  <c r="H86" i="8"/>
  <c r="H87" i="8"/>
  <c r="H88" i="8"/>
  <c r="H89" i="8"/>
  <c r="H90" i="8"/>
  <c r="H91" i="8"/>
  <c r="H92" i="8"/>
  <c r="H93" i="8"/>
  <c r="H94" i="8"/>
  <c r="H95" i="8"/>
  <c r="H96" i="8"/>
  <c r="H97" i="8"/>
  <c r="H98" i="8"/>
  <c r="H99" i="8"/>
  <c r="H100" i="8"/>
  <c r="H101" i="8"/>
  <c r="H102" i="8"/>
  <c r="H103" i="8"/>
  <c r="H104" i="8"/>
  <c r="H105" i="8"/>
  <c r="H106" i="8"/>
  <c r="H107" i="8"/>
  <c r="H108" i="8"/>
  <c r="H109" i="8"/>
  <c r="H110" i="8"/>
  <c r="H111" i="8"/>
  <c r="H112" i="8"/>
  <c r="H113" i="8"/>
  <c r="H114" i="8"/>
  <c r="H115" i="8"/>
  <c r="H116" i="8"/>
  <c r="H117" i="8"/>
  <c r="H118" i="8"/>
  <c r="H119" i="8"/>
  <c r="H120" i="8"/>
  <c r="H121" i="8"/>
  <c r="H122" i="8"/>
  <c r="H123" i="8"/>
  <c r="H124" i="8"/>
  <c r="H125" i="8"/>
  <c r="H126" i="8"/>
  <c r="H127" i="8"/>
  <c r="H128" i="8"/>
  <c r="H129" i="8"/>
  <c r="H130" i="8"/>
  <c r="H131" i="8"/>
  <c r="H132" i="8"/>
  <c r="H133" i="8"/>
  <c r="H134" i="8"/>
  <c r="H135" i="8"/>
  <c r="H136" i="8"/>
  <c r="H137" i="8"/>
  <c r="H138" i="8"/>
  <c r="H139" i="8"/>
  <c r="H140" i="8"/>
  <c r="H141" i="8"/>
  <c r="H142" i="8"/>
  <c r="H143" i="8"/>
  <c r="H144" i="8"/>
  <c r="H145" i="8"/>
  <c r="H146" i="8"/>
  <c r="H147" i="8"/>
  <c r="H148" i="8"/>
  <c r="H149" i="8"/>
  <c r="H150" i="8"/>
  <c r="H151" i="8"/>
  <c r="H152" i="8"/>
  <c r="H153" i="8"/>
  <c r="H154" i="8"/>
  <c r="H155" i="8"/>
  <c r="H156" i="8"/>
  <c r="H157" i="8"/>
  <c r="H158" i="8"/>
  <c r="H159" i="8"/>
  <c r="H160" i="8"/>
  <c r="H161" i="8"/>
  <c r="H162" i="8"/>
  <c r="H163" i="8"/>
  <c r="H164" i="8"/>
  <c r="H165" i="8"/>
  <c r="H166" i="8"/>
  <c r="H167" i="8"/>
  <c r="H168" i="8"/>
  <c r="H169" i="8"/>
  <c r="H170" i="8"/>
  <c r="H171" i="8"/>
  <c r="H172" i="8"/>
  <c r="H173" i="8"/>
  <c r="H174" i="8"/>
  <c r="H175" i="8"/>
  <c r="H176" i="8"/>
  <c r="H177" i="8"/>
  <c r="Z3" i="8"/>
  <c r="X3" i="8"/>
  <c r="V3" i="8"/>
  <c r="T3" i="8"/>
  <c r="R3" i="8"/>
  <c r="P3" i="8"/>
  <c r="N3" i="8"/>
  <c r="L3" i="8"/>
  <c r="J3" i="8"/>
  <c r="H3" i="8"/>
  <c r="D3" i="8"/>
  <c r="F4" i="8"/>
  <c r="F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F101" i="8"/>
  <c r="F102" i="8"/>
  <c r="F103" i="8"/>
  <c r="F104" i="8"/>
  <c r="F105" i="8"/>
  <c r="F106" i="8"/>
  <c r="F107" i="8"/>
  <c r="F108" i="8"/>
  <c r="F109" i="8"/>
  <c r="F110" i="8"/>
  <c r="F111" i="8"/>
  <c r="F112" i="8"/>
  <c r="F113" i="8"/>
  <c r="F114" i="8"/>
  <c r="F115" i="8"/>
  <c r="F116" i="8"/>
  <c r="F117" i="8"/>
  <c r="F118" i="8"/>
  <c r="F119" i="8"/>
  <c r="F120" i="8"/>
  <c r="F121" i="8"/>
  <c r="F122" i="8"/>
  <c r="F123" i="8"/>
  <c r="F124" i="8"/>
  <c r="F125" i="8"/>
  <c r="F126" i="8"/>
  <c r="F127" i="8"/>
  <c r="F128" i="8"/>
  <c r="F129" i="8"/>
  <c r="F130" i="8"/>
  <c r="F131" i="8"/>
  <c r="F132" i="8"/>
  <c r="F133" i="8"/>
  <c r="F134" i="8"/>
  <c r="F135" i="8"/>
  <c r="F136" i="8"/>
  <c r="F137" i="8"/>
  <c r="F138" i="8"/>
  <c r="F139" i="8"/>
  <c r="F140" i="8"/>
  <c r="F141" i="8"/>
  <c r="F142" i="8"/>
  <c r="F143" i="8"/>
  <c r="F144" i="8"/>
  <c r="F145" i="8"/>
  <c r="F146" i="8"/>
  <c r="F147" i="8"/>
  <c r="F148" i="8"/>
  <c r="F149" i="8"/>
  <c r="F150" i="8"/>
  <c r="F151" i="8"/>
  <c r="F152" i="8"/>
  <c r="F153" i="8"/>
  <c r="F154" i="8"/>
  <c r="F155" i="8"/>
  <c r="F156" i="8"/>
  <c r="F157" i="8"/>
  <c r="F158" i="8"/>
  <c r="F159" i="8"/>
  <c r="F160" i="8"/>
  <c r="F161" i="8"/>
  <c r="F162" i="8"/>
  <c r="F163" i="8"/>
  <c r="F164" i="8"/>
  <c r="F165" i="8"/>
  <c r="F166" i="8"/>
  <c r="F167" i="8"/>
  <c r="F168" i="8"/>
  <c r="F169" i="8"/>
  <c r="F170" i="8"/>
  <c r="F171" i="8"/>
  <c r="F172" i="8"/>
  <c r="F173" i="8"/>
  <c r="F174" i="8"/>
  <c r="F175" i="8"/>
  <c r="F176" i="8"/>
  <c r="F177" i="8"/>
  <c r="F3" i="8"/>
  <c r="D44" i="8"/>
  <c r="H6" i="7"/>
  <c r="D4" i="8"/>
  <c r="H7" i="7"/>
  <c r="H8" i="7"/>
  <c r="H9" i="7"/>
  <c r="H10" i="7"/>
  <c r="H11" i="7"/>
  <c r="H12" i="7"/>
  <c r="H13" i="7"/>
  <c r="H14" i="7"/>
  <c r="H15" i="7"/>
  <c r="H16" i="7"/>
  <c r="H17" i="7"/>
  <c r="H18" i="7"/>
  <c r="H19" i="7"/>
  <c r="H20" i="7"/>
  <c r="H21" i="7"/>
  <c r="H22" i="7"/>
  <c r="H23" i="7"/>
  <c r="H24" i="7"/>
  <c r="H25" i="7"/>
  <c r="D5" i="8"/>
  <c r="D6" i="8"/>
  <c r="D7" i="8"/>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5" i="8"/>
  <c r="D46" i="8"/>
  <c r="D47" i="8"/>
  <c r="D48" i="8"/>
  <c r="D49" i="8"/>
  <c r="D50" i="8"/>
  <c r="D51" i="8"/>
  <c r="D52" i="8"/>
  <c r="D53" i="8"/>
  <c r="D54" i="8"/>
  <c r="D55" i="8"/>
  <c r="D56" i="8"/>
  <c r="D57" i="8"/>
  <c r="D58" i="8"/>
  <c r="D59" i="8"/>
  <c r="D60" i="8"/>
  <c r="D61" i="8"/>
  <c r="D62" i="8"/>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D94" i="8"/>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D140" i="8"/>
  <c r="D141" i="8"/>
  <c r="D142" i="8"/>
  <c r="D143" i="8"/>
  <c r="D144" i="8"/>
  <c r="D145" i="8"/>
  <c r="D146" i="8"/>
  <c r="D147" i="8"/>
  <c r="D148" i="8"/>
  <c r="D149" i="8"/>
  <c r="D150" i="8"/>
  <c r="D151" i="8"/>
  <c r="D152" i="8"/>
  <c r="D153" i="8"/>
  <c r="D154" i="8"/>
  <c r="D155" i="8"/>
  <c r="D156" i="8"/>
  <c r="D157" i="8"/>
  <c r="D158" i="8"/>
  <c r="D159" i="8"/>
  <c r="D160" i="8"/>
  <c r="D161" i="8"/>
  <c r="D162" i="8"/>
  <c r="D163" i="8"/>
  <c r="D164" i="8"/>
  <c r="D165" i="8"/>
  <c r="D166" i="8"/>
  <c r="D167" i="8"/>
  <c r="D168" i="8"/>
  <c r="D169" i="8"/>
  <c r="D170" i="8"/>
  <c r="D171" i="8"/>
  <c r="D172" i="8"/>
  <c r="D173" i="8"/>
  <c r="D174" i="8"/>
  <c r="D175" i="8"/>
  <c r="D176" i="8"/>
  <c r="D177" i="8"/>
  <c r="K6" i="7" l="1"/>
  <c r="L6" i="7"/>
  <c r="M7" i="7"/>
  <c r="R6" i="7"/>
  <c r="Q6" i="7"/>
  <c r="M6" i="7"/>
  <c r="U6" i="7"/>
  <c r="M13" i="7"/>
  <c r="S7" i="7"/>
  <c r="S15" i="7"/>
  <c r="S23" i="7"/>
  <c r="S10" i="7"/>
  <c r="S18" i="7"/>
  <c r="S13" i="7"/>
  <c r="S21" i="7"/>
  <c r="S8" i="7"/>
  <c r="S16" i="7"/>
  <c r="S24" i="7"/>
  <c r="S9" i="7"/>
  <c r="S17" i="7"/>
  <c r="S25" i="7"/>
  <c r="S11" i="7"/>
  <c r="S19" i="7"/>
  <c r="S12" i="7"/>
  <c r="S14" i="7"/>
  <c r="S6" i="7"/>
  <c r="S20" i="7"/>
  <c r="S22" i="7"/>
  <c r="K7" i="7"/>
  <c r="K15" i="7"/>
  <c r="K23" i="7"/>
  <c r="K10" i="7"/>
  <c r="K18" i="7"/>
  <c r="K13" i="7"/>
  <c r="K21" i="7"/>
  <c r="K8" i="7"/>
  <c r="K16" i="7"/>
  <c r="K24" i="7"/>
  <c r="K9" i="7"/>
  <c r="K17" i="7"/>
  <c r="K25" i="7"/>
  <c r="K12" i="7"/>
  <c r="K14" i="7"/>
  <c r="K20" i="7"/>
  <c r="K22" i="7"/>
  <c r="K11" i="7"/>
  <c r="K19" i="7"/>
  <c r="O11" i="7"/>
  <c r="O19" i="7"/>
  <c r="O14" i="7"/>
  <c r="O22" i="7"/>
  <c r="O9" i="7"/>
  <c r="O17" i="7"/>
  <c r="O25" i="7"/>
  <c r="O12" i="7"/>
  <c r="O20" i="7"/>
  <c r="O13" i="7"/>
  <c r="O21" i="7"/>
  <c r="O15" i="7"/>
  <c r="O23" i="7"/>
  <c r="O8" i="7"/>
  <c r="O10" i="7"/>
  <c r="O16" i="7"/>
  <c r="O18" i="7"/>
  <c r="O24" i="7"/>
  <c r="O7" i="7"/>
  <c r="O6" i="7"/>
  <c r="N6" i="7"/>
  <c r="L11" i="7"/>
  <c r="N14" i="7"/>
  <c r="N22" i="7"/>
  <c r="N9" i="7"/>
  <c r="N17" i="7"/>
  <c r="N25" i="7"/>
  <c r="N12" i="7"/>
  <c r="N20" i="7"/>
  <c r="N7" i="7"/>
  <c r="N15" i="7"/>
  <c r="N23" i="7"/>
  <c r="N8" i="7"/>
  <c r="N16" i="7"/>
  <c r="N24" i="7"/>
  <c r="N11" i="7"/>
  <c r="N13" i="7"/>
  <c r="N19" i="7"/>
  <c r="N21" i="7"/>
  <c r="N10" i="7"/>
  <c r="N18" i="7"/>
  <c r="R10" i="7"/>
  <c r="R18" i="7"/>
  <c r="R13" i="7"/>
  <c r="R21" i="7"/>
  <c r="R8" i="7"/>
  <c r="R16" i="7"/>
  <c r="R24" i="7"/>
  <c r="R11" i="7"/>
  <c r="R19" i="7"/>
  <c r="R12" i="7"/>
  <c r="R20" i="7"/>
  <c r="R7" i="7"/>
  <c r="R9" i="7"/>
  <c r="R15" i="7"/>
  <c r="R17" i="7"/>
  <c r="R23" i="7"/>
  <c r="R25" i="7"/>
  <c r="R14" i="7"/>
  <c r="R22" i="7"/>
  <c r="T24" i="7"/>
  <c r="L9" i="7"/>
  <c r="P6" i="7"/>
  <c r="M9" i="7"/>
  <c r="M17" i="7"/>
  <c r="M25" i="7"/>
  <c r="M12" i="7"/>
  <c r="M20" i="7"/>
  <c r="M15" i="7"/>
  <c r="M23" i="7"/>
  <c r="M10" i="7"/>
  <c r="M18" i="7"/>
  <c r="M11" i="7"/>
  <c r="M19" i="7"/>
  <c r="M21" i="7"/>
  <c r="M8" i="7"/>
  <c r="M14" i="7"/>
  <c r="M16" i="7"/>
  <c r="M22" i="7"/>
  <c r="M24" i="7"/>
  <c r="Q13" i="7"/>
  <c r="Q21" i="7"/>
  <c r="Q8" i="7"/>
  <c r="Q16" i="7"/>
  <c r="Q24" i="7"/>
  <c r="Q11" i="7"/>
  <c r="Q19" i="7"/>
  <c r="Q14" i="7"/>
  <c r="Q22" i="7"/>
  <c r="Q7" i="7"/>
  <c r="Q15" i="7"/>
  <c r="Q23" i="7"/>
  <c r="Q9" i="7"/>
  <c r="Q17" i="7"/>
  <c r="Q25" i="7"/>
  <c r="Q10" i="7"/>
  <c r="Q12" i="7"/>
  <c r="Q18" i="7"/>
  <c r="Q20" i="7"/>
  <c r="U9" i="7"/>
  <c r="U17" i="7"/>
  <c r="U25" i="7"/>
  <c r="U12" i="7"/>
  <c r="U20" i="7"/>
  <c r="U7" i="7"/>
  <c r="U15" i="7"/>
  <c r="U23" i="7"/>
  <c r="U10" i="7"/>
  <c r="U18" i="7"/>
  <c r="U11" i="7"/>
  <c r="U19" i="7"/>
  <c r="U22" i="7"/>
  <c r="U24" i="7"/>
  <c r="U13" i="7"/>
  <c r="U21" i="7"/>
  <c r="U8" i="7"/>
  <c r="L12" i="7"/>
  <c r="L20" i="7"/>
  <c r="L7" i="7"/>
  <c r="L15" i="7"/>
  <c r="L23" i="7"/>
  <c r="L10" i="7"/>
  <c r="L18" i="7"/>
  <c r="L13" i="7"/>
  <c r="L21" i="7"/>
  <c r="L14" i="7"/>
  <c r="L22" i="7"/>
  <c r="L17" i="7"/>
  <c r="L19" i="7"/>
  <c r="L25" i="7"/>
  <c r="L8" i="7"/>
  <c r="L16" i="7"/>
  <c r="L24" i="7"/>
  <c r="P8" i="7"/>
  <c r="P16" i="7"/>
  <c r="P24" i="7"/>
  <c r="P11" i="7"/>
  <c r="P19" i="7"/>
  <c r="P14" i="7"/>
  <c r="P22" i="7"/>
  <c r="P9" i="7"/>
  <c r="P17" i="7"/>
  <c r="P25" i="7"/>
  <c r="P10" i="7"/>
  <c r="P18" i="7"/>
  <c r="P7" i="7"/>
  <c r="P13" i="7"/>
  <c r="P15" i="7"/>
  <c r="P21" i="7"/>
  <c r="P23" i="7"/>
  <c r="P12" i="7"/>
  <c r="P20" i="7"/>
  <c r="T12" i="7"/>
  <c r="T20" i="7"/>
  <c r="T7" i="7"/>
  <c r="T15" i="7"/>
  <c r="T23" i="7"/>
  <c r="T10" i="7"/>
  <c r="T18" i="7"/>
  <c r="T13" i="7"/>
  <c r="T21" i="7"/>
  <c r="T14" i="7"/>
  <c r="T22" i="7"/>
  <c r="T9" i="7"/>
  <c r="T11" i="7"/>
  <c r="T17" i="7"/>
  <c r="T19" i="7"/>
  <c r="T25" i="7"/>
  <c r="T8" i="7"/>
  <c r="T16" i="7"/>
  <c r="U16" i="7"/>
  <c r="T6" i="7"/>
  <c r="U14" i="7"/>
  <c r="J7" i="7"/>
  <c r="J10" i="7" l="1"/>
  <c r="J11" i="7"/>
  <c r="J21" i="7"/>
  <c r="J22" i="7"/>
  <c r="J19" i="7"/>
  <c r="J18" i="7"/>
  <c r="J14" i="7"/>
  <c r="J13" i="7"/>
  <c r="J8" i="7"/>
  <c r="J23" i="7"/>
  <c r="J15" i="7"/>
  <c r="J20" i="7"/>
  <c r="J12" i="7"/>
  <c r="J25" i="7"/>
  <c r="J17" i="7"/>
  <c r="J9" i="7"/>
  <c r="J24" i="7"/>
  <c r="J16" i="7"/>
  <c r="J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tc={45A04DE4-7D6D-4415-931A-5EA9C7BA6B7E}</author>
  </authors>
  <commentList>
    <comment ref="B39" authorId="0" shapeId="0" xr:uid="{00000000-0006-0000-0100-000001000000}">
      <text>
        <t>[Threaded comment]
Your version of Excel allows you to read this threaded comment; however, any edits to it will get removed if the file is opened in a newer version of Excel. Learn more: https://go.microsoft.com/fwlink/?linkid=870924
Comment:
    Pentru adăugarea altor funcții publice analizate, este necesară inserarea unor rânduri suplimentare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<sst xmlns="http://schemas.openxmlformats.org/spreadsheetml/2006/main" count="1001" uniqueCount="257">
  <si>
    <t>Nivel de complexitate</t>
  </si>
  <si>
    <t>grad profesional</t>
  </si>
  <si>
    <t>înalți funcționari publici</t>
  </si>
  <si>
    <t>a)</t>
  </si>
  <si>
    <t>b)</t>
  </si>
  <si>
    <t>Raport de analiză a posturilor</t>
  </si>
  <si>
    <t>Denumirea autorității sau instituției publice</t>
  </si>
  <si>
    <t>[se completează conform denumirii autorității sau instituției publice]</t>
  </si>
  <si>
    <t>Număr de posturi supuse analizei:</t>
  </si>
  <si>
    <t>funcții publice din categoria înalților funcționari publici</t>
  </si>
  <si>
    <t>funcţii publice de director general</t>
  </si>
  <si>
    <t>funcţii publice de director general adjunct</t>
  </si>
  <si>
    <t>funcţii publice de director</t>
  </si>
  <si>
    <t>funcţii publice de director adjunct</t>
  </si>
  <si>
    <t>funcţii publice de director executiv</t>
  </si>
  <si>
    <t>funcţii publice de director executiv adjunct</t>
  </si>
  <si>
    <t>funcţii publice de șef serviciu</t>
  </si>
  <si>
    <t>funcţii publice de grad profesional superior</t>
  </si>
  <si>
    <t>funcţii publice de grad profesional principal</t>
  </si>
  <si>
    <t>funcţii publice de grad profesional asistent</t>
  </si>
  <si>
    <t>funcţii publice de grad profesional debutant</t>
  </si>
  <si>
    <t>c)</t>
  </si>
  <si>
    <t>d)</t>
  </si>
  <si>
    <t>e)</t>
  </si>
  <si>
    <t>f)</t>
  </si>
  <si>
    <t>g)</t>
  </si>
  <si>
    <t>h)</t>
  </si>
  <si>
    <t>i)</t>
  </si>
  <si>
    <t>j)</t>
  </si>
  <si>
    <t>k)</t>
  </si>
  <si>
    <t>l)</t>
  </si>
  <si>
    <t>Funcția publică supusă analizei (denumire/clasă/grad profesional și ID) și structura funcțională din care face parte</t>
  </si>
  <si>
    <t>Situația ocupării postului (ocupat/ vacant/temporar ocupat/ temporar vacant)</t>
  </si>
  <si>
    <t xml:space="preserve">[1] Se completează conform art. 17 din anexa nr. 8 la Ordonanța de urgență a Guvernului nr.57/2019, cu modificările și completările ulterioare și art. 11 din metodologia prevăzută în anexa la prezentul ordin. </t>
  </si>
  <si>
    <t>[2] Se completează conform art. 11 din anexa nr. 8 la Ordonanța de urgență a Guvernului nr.57/2019, cu modificările și completările ulterioare.</t>
  </si>
  <si>
    <t>Definiția competenței specifice identificate potrivit art. 11 alin. (2) lit. d) din anexa nr. 8 la Ordonanţa de urgenţă a Guvernului nr. 57/2019, cu modificările și completările ulterioare</t>
  </si>
  <si>
    <t>[3] Se completează pentru fiecare competență specifică identificată. Pentru competențele specifice identificate conform art. 11 alin. (2) lit. a)-c) din anexa nr. 8 la Ordonanța de urgență a Guvernului nr.57/2019, cu modificările și completările ulterioare, se completează cu sintagma ”Document sau documente ce atestă competenţa specifică respectivă/Testarea competenţei specifice prin probă suplimentară”.  Pentru competențele specifice identificate conform art. 11 alin. (2) lit. d) din anexa nr. 8 la aceeași ordonanță de urgență, se completează cu sintagma ”Document sau documente ce atestă competenţa specifică respectivă/Testarea competenţei specifice prin probă suplimentară/Testarea cunoştinţelor şi abilităţilor care caracterizează acea competenţă specifică, prin probă scrisă”.</t>
  </si>
  <si>
    <t xml:space="preserve">Anexe - Alte documente relevante </t>
  </si>
  <si>
    <t>[se completează cu denumirile documentelor anexate, dacă este cazul]</t>
  </si>
  <si>
    <t>...</t>
  </si>
  <si>
    <t>[se completează cu numărul total de posturi analizate per fiecare categorie de funcție publică]</t>
  </si>
  <si>
    <t>APROB</t>
  </si>
  <si>
    <t>NUME PRENUME ȘI FUNCȚIA CONDUCĂTORULUI AUTORITĂȚII/INSTITUȚIEI PUBLICE</t>
  </si>
  <si>
    <t xml:space="preserve">SEMNĂTURA </t>
  </si>
  <si>
    <t>Situația ocupării</t>
  </si>
  <si>
    <t>ocupat</t>
  </si>
  <si>
    <t>vacant</t>
  </si>
  <si>
    <t>temporar ocupat</t>
  </si>
  <si>
    <t>temporar vacant</t>
  </si>
  <si>
    <t>Denumire</t>
  </si>
  <si>
    <t>clasă</t>
  </si>
  <si>
    <t>ID</t>
  </si>
  <si>
    <t>structură funcțională</t>
  </si>
  <si>
    <t>a)competenţe lingvistice de comunicare în limbi străine, necesare pentru exercitarea atribuţiilor din fişa postului</t>
  </si>
  <si>
    <t>b)competenţe lingvistice de comunicare în limba minorităţii naţionale, dacă este cazul, în condiţiile legii</t>
  </si>
  <si>
    <t>c) competențe digitale</t>
  </si>
  <si>
    <t>d)alte competenţe specifice necesare ocupării funcţiei publice, identificate în condiţiile prevăzute la art. 25-30 din Anexa 8 la OUG nr. 57/2019</t>
  </si>
  <si>
    <r>
      <t>Competenţele generale şi nivelurile de complexitate aferente</t>
    </r>
    <r>
      <rPr>
        <sz val="14"/>
        <color theme="1"/>
        <rFont val="Trebuchet MS"/>
        <family val="2"/>
      </rPr>
      <t>[1]</t>
    </r>
  </si>
  <si>
    <t>Competența specifică /Competențele specifice identificată/ identificate nivelurile de complexitate aferente[2], după caz</t>
  </si>
  <si>
    <r>
      <t>Modalitate de verificare a competenței specifice</t>
    </r>
    <r>
      <rPr>
        <sz val="14"/>
        <color theme="1"/>
        <rFont val="Trebuchet MS"/>
        <family val="2"/>
      </rPr>
      <t>[3]</t>
    </r>
  </si>
  <si>
    <t>Clasă</t>
  </si>
  <si>
    <t>Grad profesional</t>
  </si>
  <si>
    <t>Structură funcțională</t>
  </si>
  <si>
    <t>Nr.crt</t>
  </si>
  <si>
    <t>n/a</t>
  </si>
  <si>
    <t>Grad</t>
  </si>
  <si>
    <r>
      <t xml:space="preserve">Structură funcțională
</t>
    </r>
    <r>
      <rPr>
        <i/>
        <sz val="8"/>
        <color theme="1"/>
        <rFont val="Trebuchet MS"/>
        <family val="2"/>
      </rPr>
      <t>[se completează conform denumirii din cadrul organigramei]</t>
    </r>
  </si>
  <si>
    <r>
      <t xml:space="preserve">Clasă
</t>
    </r>
    <r>
      <rPr>
        <i/>
        <sz val="8"/>
        <color theme="1"/>
        <rFont val="Trebuchet MS"/>
        <family val="2"/>
      </rPr>
      <t>[se selectează din listă una dintre cele patru variante, varianta</t>
    </r>
    <r>
      <rPr>
        <b/>
        <i/>
        <sz val="8"/>
        <color theme="1"/>
        <rFont val="Trebuchet MS"/>
        <family val="2"/>
      </rPr>
      <t xml:space="preserve"> n/a</t>
    </r>
    <r>
      <rPr>
        <i/>
        <sz val="8"/>
        <color theme="1"/>
        <rFont val="Trebuchet MS"/>
        <family val="2"/>
      </rPr>
      <t xml:space="preserve"> fiind aplicabilă categoriilor de funcții de conducere]</t>
    </r>
  </si>
  <si>
    <r>
      <t xml:space="preserve">Grad profesional
</t>
    </r>
    <r>
      <rPr>
        <i/>
        <sz val="8"/>
        <color theme="1"/>
        <rFont val="Trebuchet MS"/>
        <family val="2"/>
      </rPr>
      <t xml:space="preserve">[se selectează din listă una dintre cele cinci variante, varianta </t>
    </r>
    <r>
      <rPr>
        <b/>
        <i/>
        <sz val="8"/>
        <color theme="1"/>
        <rFont val="Trebuchet MS"/>
        <family val="2"/>
      </rPr>
      <t>n/a</t>
    </r>
    <r>
      <rPr>
        <i/>
        <sz val="8"/>
        <color theme="1"/>
        <rFont val="Trebuchet MS"/>
        <family val="2"/>
      </rPr>
      <t xml:space="preserve"> fiind aplicabilă categoriilor de funcții de conducere]</t>
    </r>
  </si>
  <si>
    <t>Consilier</t>
  </si>
  <si>
    <t>clasa I</t>
  </si>
  <si>
    <t>clasa II</t>
  </si>
  <si>
    <t>clasa III</t>
  </si>
  <si>
    <t>grad debutant</t>
  </si>
  <si>
    <t>grad asistent</t>
  </si>
  <si>
    <t>grad principal</t>
  </si>
  <si>
    <t>grad superior</t>
  </si>
  <si>
    <t>Șef serviciu</t>
  </si>
  <si>
    <t>1.Rezolvarea de probleme și luarea deciziilor - nivel operațional,
2.Inițiativă - nivel operațional,
3.Planificare și organizare - nivel operațional,
4.Comunicare - nivel operațional,
5.Lucru în echipă - nivel operațional,
6.Orientare către cetățean - nivel operațional,
7.Integritate - nivel operațional.</t>
  </si>
  <si>
    <t>1.Rezolvarea de probleme și luarea deciziilor - nivel elementar,
2.Inițiativă - nivel elementar,
3.Planificare și organizare - nivel elementar,
4.Comunicare - nivel elementar,
5.Lucru în echipă - nivel elementar,
6.Orientare către cetățean - nivel elementar,
7.Integritate - nivel elementar.</t>
  </si>
  <si>
    <t>Director general</t>
  </si>
  <si>
    <t>Director general adjunct</t>
  </si>
  <si>
    <t>Director</t>
  </si>
  <si>
    <t>Director adjunct</t>
  </si>
  <si>
    <t>Director executiv</t>
  </si>
  <si>
    <t>Director executiv adjunct</t>
  </si>
  <si>
    <t>1.Rezolvarea de probleme și luarea deciziilor - nivel extins,
2.Inițiativă - nivel extins,
3.Planificare și organizare - nivel extins,
4.Comunicare - nivel extins,
5.Lucru în echipă - nivel extins,
6.Orientare către cetățean - nivel extins,
7.Integritate - nivel extins,
8.Managementul performanței - nivel extins,
9.Dezvoltarea echipei - nivel operațional,
10.Generarea angajamentului - nivel operațional,
11.Promovarea inovației și inițierea schimbării - nivel operațional.</t>
  </si>
  <si>
    <t>1.Rezolvarea de probleme și luarea deciziilor - nivel strategic,
2.Inițiativă - nivel extins,
3.Planificare și organizare - nivel strategic,
4.Comunicare - nivel strategic,
5.Lucru în echipă - nivel extins,
6.Orientare către cetățean - nivel strategic,
7.Integritate - nivel extins,
8.Managementul performanței - nivel extins,
9.Dezvoltarea echipei - nivel operațional,
10.Generarea angajamentului - nivel operațional,
11.Promovarea inovației și inițierea schimbării - nivel extins.</t>
  </si>
  <si>
    <t>Item</t>
  </si>
  <si>
    <t>Informații necesare</t>
  </si>
  <si>
    <t>tip informație</t>
  </si>
  <si>
    <t>[text]</t>
  </si>
  <si>
    <t>[listă drop down]</t>
  </si>
  <si>
    <r>
      <t xml:space="preserve">Se completează conform denumirii din cadrul organigramei, </t>
    </r>
    <r>
      <rPr>
        <i/>
        <sz val="11"/>
        <color theme="1"/>
        <rFont val="Trebuchet MS"/>
        <family val="2"/>
      </rPr>
      <t>ex. Compartiment Resurse Umane, Comunicare și Relații publice, Direcția Juridică, etc.</t>
    </r>
  </si>
  <si>
    <r>
      <t xml:space="preserve">Se selectează din listă una dintre cele trei variante pentru funcțiile publice de execuție, conform art. 386 din OUG nr. 57/2019 privind Codul Administrativ, cu modificările și completările ulterioare, varianta </t>
    </r>
    <r>
      <rPr>
        <b/>
        <i/>
        <sz val="11"/>
        <color theme="1"/>
        <rFont val="Trebuchet MS"/>
        <family val="2"/>
      </rPr>
      <t>n/a</t>
    </r>
    <r>
      <rPr>
        <sz val="11"/>
        <color theme="1"/>
        <rFont val="Trebuchet MS"/>
        <family val="2"/>
      </rPr>
      <t xml:space="preserve"> fiind aplicabilă categoriilor de funcții de conducere</t>
    </r>
  </si>
  <si>
    <r>
      <t xml:space="preserve">Se selectează din listă una dintre cele patru variante pentru funcțiile publice de execuție, conform art. 393 din OUG nr. 57/2019 privind Codul Administrativ, cu modificările și completările ulterioare, varianta </t>
    </r>
    <r>
      <rPr>
        <b/>
        <sz val="11"/>
        <color theme="1"/>
        <rFont val="Trebuchet MS"/>
        <family val="2"/>
      </rPr>
      <t>n/a</t>
    </r>
    <r>
      <rPr>
        <sz val="11"/>
        <color theme="1"/>
        <rFont val="Trebuchet MS"/>
        <family val="2"/>
      </rPr>
      <t xml:space="preserve"> fiind aplicabilă categoriilor de funcții de conducere</t>
    </r>
  </si>
  <si>
    <t>Secretar general</t>
  </si>
  <si>
    <t>Secretar general adjunct</t>
  </si>
  <si>
    <t>Secretar general al instituției prefectului</t>
  </si>
  <si>
    <t>Inspector guvernamental</t>
  </si>
  <si>
    <t>Secretar general al unităţii administrativ-teritoriale</t>
  </si>
  <si>
    <t>Secretar general al subdiviziunii administrativ-teritoriale</t>
  </si>
  <si>
    <t>Consilier juridic</t>
  </si>
  <si>
    <t>Auditor</t>
  </si>
  <si>
    <t>Expert</t>
  </si>
  <si>
    <t>Inspector</t>
  </si>
  <si>
    <t>Consilier achiziţii publice</t>
  </si>
  <si>
    <t>Referent de specialitate</t>
  </si>
  <si>
    <t>Referent</t>
  </si>
  <si>
    <t>Arhitect-şef</t>
  </si>
  <si>
    <t>Șef oficiu prefectural</t>
  </si>
  <si>
    <t>Comisar-şef</t>
  </si>
  <si>
    <t>Comisar-şef adjunct</t>
  </si>
  <si>
    <t>Comisar şef divizie</t>
  </si>
  <si>
    <t>Comisar şef secţie</t>
  </si>
  <si>
    <t>Comisar şef secţie adjunct</t>
  </si>
  <si>
    <t>Controlor financiar şef</t>
  </si>
  <si>
    <t>Controlor financiar şef adjunct</t>
  </si>
  <si>
    <t>Inspector general de stat</t>
  </si>
  <si>
    <t>Inspector general de stat adjunct</t>
  </si>
  <si>
    <t>Inspector-şef</t>
  </si>
  <si>
    <t>Inspector-şef adjunct</t>
  </si>
  <si>
    <t>Inspector-şef regional</t>
  </si>
  <si>
    <t>Inspector-şef judeţean</t>
  </si>
  <si>
    <t>Manager economic</t>
  </si>
  <si>
    <t>Preşedinte - consilier de soluţionare a contestaţiilor în domeniul achiziţiilor publice</t>
  </si>
  <si>
    <t>Șef administraţie</t>
  </si>
  <si>
    <t>Șef administraţie adjunct</t>
  </si>
  <si>
    <t>Șef birou vamal</t>
  </si>
  <si>
    <t>Șef adjunct birou vamal</t>
  </si>
  <si>
    <t>Trezorier-şef</t>
  </si>
  <si>
    <t>Trezorier-şef adjunct</t>
  </si>
  <si>
    <t>Medic-şef</t>
  </si>
  <si>
    <t>Agent ecolog</t>
  </si>
  <si>
    <t>Agent vamal</t>
  </si>
  <si>
    <t>Analist evaluare-examinare</t>
  </si>
  <si>
    <t>Referent casier</t>
  </si>
  <si>
    <t>Comisar</t>
  </si>
  <si>
    <t>Consilier de soluţionare a contestaţiilor în domeniul achiziţiilor publice</t>
  </si>
  <si>
    <t>Consilier evaluare examinare</t>
  </si>
  <si>
    <t>Controlor delegat</t>
  </si>
  <si>
    <t>Controlor vamal</t>
  </si>
  <si>
    <t>Consilier sistem achiziţii publice</t>
  </si>
  <si>
    <t>Expert în tehnologia informaţiilor şi a telecomunicaţiilor</t>
  </si>
  <si>
    <t>Poliţist local</t>
  </si>
  <si>
    <t>Inspector audiovizual</t>
  </si>
  <si>
    <t>Inspector de concurenţă</t>
  </si>
  <si>
    <t>Inspector de integritate</t>
  </si>
  <si>
    <t>Inspector de muncă</t>
  </si>
  <si>
    <t>Inspector ecolog</t>
  </si>
  <si>
    <t>Inspector social</t>
  </si>
  <si>
    <t>Inspector vamal</t>
  </si>
  <si>
    <t>Inspector în construcţii</t>
  </si>
  <si>
    <t>Inspector protecţie civilă</t>
  </si>
  <si>
    <t>Inspector de urmărire şi administrare bunuri</t>
  </si>
  <si>
    <t>Manager public</t>
  </si>
  <si>
    <t>Ofiţer de legătură la SELEC</t>
  </si>
  <si>
    <t>Inspector de monitorizare</t>
  </si>
  <si>
    <t>Expert dezvoltare durabilă</t>
  </si>
  <si>
    <t>Specialist</t>
  </si>
  <si>
    <t>Funcție publică</t>
  </si>
  <si>
    <t>Categorie</t>
  </si>
  <si>
    <t>IFP</t>
  </si>
  <si>
    <t>C</t>
  </si>
  <si>
    <t>E</t>
  </si>
  <si>
    <t>-</t>
  </si>
  <si>
    <t>concat</t>
  </si>
  <si>
    <t>Competente</t>
  </si>
  <si>
    <t>Șef sector</t>
  </si>
  <si>
    <t>Șef secţie</t>
  </si>
  <si>
    <t>Functie</t>
  </si>
  <si>
    <t>Concat</t>
  </si>
  <si>
    <t>Model</t>
  </si>
  <si>
    <t>de conducere</t>
  </si>
  <si>
    <t>de execuție</t>
  </si>
  <si>
    <r>
      <t xml:space="preserve">Se selectează din listă, conform denumirii din cadrul organigramei/ statului de funcții, </t>
    </r>
    <r>
      <rPr>
        <i/>
        <sz val="11"/>
        <color theme="1"/>
        <rFont val="Trebuchet MS"/>
        <family val="2"/>
      </rPr>
      <t>ex. consilier, expert, inspector, șef serviciu, director adjunct, secretar general etc.</t>
    </r>
  </si>
  <si>
    <t>Categoria funcției publice, după nivelul atribuțiilor titularului funcției publice</t>
  </si>
  <si>
    <r>
      <t>Categoria funcției publice, după nivelul atribuțiilor titularului funcției publice</t>
    </r>
    <r>
      <rPr>
        <i/>
        <sz val="8"/>
        <color theme="1"/>
        <rFont val="Trebuchet MS"/>
        <family val="2"/>
      </rPr>
      <t xml:space="preserve"> [se selectează din listă una dintre cele trei variante]</t>
    </r>
  </si>
  <si>
    <t>Rezolvarea de probleme și luarea deciziilor</t>
  </si>
  <si>
    <t>Inițiativă</t>
  </si>
  <si>
    <t>Planificare și organizare</t>
  </si>
  <si>
    <t>Comunicare</t>
  </si>
  <si>
    <t>Lucru în echipă</t>
  </si>
  <si>
    <t xml:space="preserve"> Orientare către cetățean</t>
  </si>
  <si>
    <t>Integritate</t>
  </si>
  <si>
    <t>Managementul performanței</t>
  </si>
  <si>
    <t>Dezvoltarea echipei</t>
  </si>
  <si>
    <t>Generarea angajamentului</t>
  </si>
  <si>
    <t>Promovarea inovației și inițierea schimbării</t>
  </si>
  <si>
    <t>Nivel elementar</t>
  </si>
  <si>
    <t>Nivel operational</t>
  </si>
  <si>
    <t>Nivel extins</t>
  </si>
  <si>
    <t>Nivel strategic</t>
  </si>
  <si>
    <t>1.Rezolvarea de probleme și luarea deciziilor - nivel extins,
2.Inițiativă - nivel extins,
3.Planificare și organizare - nivel extins,
4.Comunicare - nivel operațional,
5.Lucru în echipă - nivel operațional,
6.Orientare către cetățean - nivel operațional,
7.Integritate - nivel operațional,
8.Managementul performanței - nivel operațional,
9.Dezvoltarea echipei - nivel operațional.</t>
  </si>
  <si>
    <t>Lista funcțiilor publice</t>
  </si>
  <si>
    <t>•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t>
  </si>
  <si>
    <t>•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t>
  </si>
  <si>
    <t>•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t>
  </si>
  <si>
    <t>•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t>
  </si>
  <si>
    <t>•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t>
  </si>
  <si>
    <t>Descrierea instrumentului:</t>
  </si>
  <si>
    <t>Pentru a utiliza instrumentul, vă rugăm să urmați instrucțiunile prezentate mai jos:</t>
  </si>
  <si>
    <t>NU COMPLETAȚI, INFORMAȚIILE SE GENEREAZĂ AUTOMAT</t>
  </si>
  <si>
    <r>
      <t xml:space="preserve">Funcție publică supusă analizei
</t>
    </r>
    <r>
      <rPr>
        <b/>
        <u/>
        <sz val="11"/>
        <color theme="1"/>
        <rFont val="Trebuchet MS"/>
        <family val="2"/>
      </rPr>
      <t xml:space="preserve">- va fi generată automat- </t>
    </r>
  </si>
  <si>
    <r>
      <t xml:space="preserve">Indicatorii comportamentali aferenți competenței generale: "Rezolvarea de probleme și luarea deciziilor"
</t>
    </r>
    <r>
      <rPr>
        <b/>
        <u/>
        <sz val="11"/>
        <color theme="1"/>
        <rFont val="Trebuchet MS"/>
        <family val="2"/>
      </rPr>
      <t xml:space="preserve">- vor fi generate automat - </t>
    </r>
  </si>
  <si>
    <r>
      <t xml:space="preserve">Indicatorii comportamentali aferenți competenței generale: "Inițiativă"
</t>
    </r>
    <r>
      <rPr>
        <b/>
        <u/>
        <sz val="11"/>
        <color theme="1"/>
        <rFont val="Trebuchet MS"/>
        <family val="2"/>
      </rPr>
      <t xml:space="preserve">- vor fi generate automat - </t>
    </r>
  </si>
  <si>
    <r>
      <t xml:space="preserve">Indicatorii comportamentali aferenți competenței generale: "Planificare și organizare"
</t>
    </r>
    <r>
      <rPr>
        <b/>
        <u/>
        <sz val="11"/>
        <color theme="1"/>
        <rFont val="Trebuchet MS"/>
        <family val="2"/>
      </rPr>
      <t xml:space="preserve">- vor fi generate automat - </t>
    </r>
  </si>
  <si>
    <r>
      <t xml:space="preserve">Indicatorii comportamentali aferenți competenței generale: "Lucru în echipă"
</t>
    </r>
    <r>
      <rPr>
        <b/>
        <u/>
        <sz val="11"/>
        <color theme="1"/>
        <rFont val="Trebuchet MS"/>
        <family val="2"/>
      </rPr>
      <t xml:space="preserve">- vor fi generate automat - </t>
    </r>
  </si>
  <si>
    <r>
      <t xml:space="preserve">Indicatorii comportamentali aferenți competenței generale: "Orientare către cetățean"
</t>
    </r>
    <r>
      <rPr>
        <b/>
        <u/>
        <sz val="11"/>
        <color theme="1"/>
        <rFont val="Trebuchet MS"/>
        <family val="2"/>
      </rPr>
      <t xml:space="preserve">- vor fi generate automat - </t>
    </r>
  </si>
  <si>
    <r>
      <t xml:space="preserve">Indicatorii comportamentali aferenți competenței generale: "Integritate"
</t>
    </r>
    <r>
      <rPr>
        <b/>
        <u/>
        <sz val="11"/>
        <color theme="1"/>
        <rFont val="Trebuchet MS"/>
        <family val="2"/>
      </rPr>
      <t xml:space="preserve">- vor fi generate automat - </t>
    </r>
  </si>
  <si>
    <r>
      <t xml:space="preserve">Indicatorii comportamentali aferenți competenței generale: "Managementul performanței"
</t>
    </r>
    <r>
      <rPr>
        <b/>
        <u/>
        <sz val="11"/>
        <color theme="1"/>
        <rFont val="Trebuchet MS"/>
        <family val="2"/>
      </rPr>
      <t xml:space="preserve">- vor fi generate automat - </t>
    </r>
  </si>
  <si>
    <r>
      <t xml:space="preserve">Indicatorii comportamentali aferenți competenței generale: "Dezvoltarea echipei"
</t>
    </r>
    <r>
      <rPr>
        <b/>
        <u/>
        <sz val="11"/>
        <color theme="1"/>
        <rFont val="Trebuchet MS"/>
        <family val="2"/>
      </rPr>
      <t xml:space="preserve">- vor fi generate automat - </t>
    </r>
  </si>
  <si>
    <r>
      <t xml:space="preserve">Indicatorii comportamentali aferenți competenței generale: "Generarea angajamentului"
</t>
    </r>
    <r>
      <rPr>
        <b/>
        <u/>
        <sz val="11"/>
        <color theme="1"/>
        <rFont val="Trebuchet MS"/>
        <family val="2"/>
      </rPr>
      <t xml:space="preserve">- vor fi generate automat - </t>
    </r>
  </si>
  <si>
    <r>
      <t xml:space="preserve">Indicatorii comportamentali aferenți competenței generale: "Promovarea inovației și inițierea schimbării"
</t>
    </r>
    <r>
      <rPr>
        <b/>
        <u/>
        <sz val="11"/>
        <color theme="1"/>
        <rFont val="Trebuchet MS"/>
        <family val="2"/>
      </rPr>
      <t xml:space="preserve">- vor fi generate automat - </t>
    </r>
  </si>
  <si>
    <t>Lista indicatorilor comportamentali</t>
  </si>
  <si>
    <t>[generată]</t>
  </si>
  <si>
    <t>Se selectează din listă una dintre variante, în conformitate cu categoria din care face parte funcția publică pe care o doriți generată, conform art. 387 alin. (1) din OUG nr. 57/2019 privind Codul Administrativ, cu modificările și completările ulterioare</t>
  </si>
  <si>
    <r>
      <t xml:space="preserve">Celula </t>
    </r>
    <r>
      <rPr>
        <b/>
        <sz val="11"/>
        <color theme="1"/>
        <rFont val="Trebuchet MS"/>
        <family val="2"/>
      </rPr>
      <t>se generează automat</t>
    </r>
    <r>
      <rPr>
        <sz val="11"/>
        <color theme="1"/>
        <rFont val="Trebuchet MS"/>
        <family val="2"/>
      </rPr>
      <t xml:space="preserve"> cu informațiile selectate/ completate în câmpurile anterioare; 
această coloană </t>
    </r>
    <r>
      <rPr>
        <b/>
        <u/>
        <sz val="11"/>
        <color theme="1"/>
        <rFont val="Trebuchet MS"/>
        <family val="2"/>
      </rPr>
      <t>NU se modifică!</t>
    </r>
    <r>
      <rPr>
        <b/>
        <sz val="11"/>
        <color theme="1"/>
        <rFont val="Trebuchet MS"/>
        <family val="2"/>
      </rPr>
      <t xml:space="preserve"> </t>
    </r>
  </si>
  <si>
    <r>
      <t xml:space="preserve">Celula </t>
    </r>
    <r>
      <rPr>
        <b/>
        <sz val="11"/>
        <color theme="1"/>
        <rFont val="Trebuchet MS"/>
        <family val="2"/>
      </rPr>
      <t>se generează automat</t>
    </r>
    <r>
      <rPr>
        <sz val="11"/>
        <color theme="1"/>
        <rFont val="Trebuchet MS"/>
        <family val="2"/>
      </rPr>
      <t xml:space="preserve"> conform informațiilor selectate/ completate în câmpurile anterioare; 
această coloană </t>
    </r>
    <r>
      <rPr>
        <b/>
        <u/>
        <sz val="11"/>
        <color theme="1"/>
        <rFont val="Trebuchet MS"/>
        <family val="2"/>
      </rPr>
      <t xml:space="preserve">NU se modifică! </t>
    </r>
  </si>
  <si>
    <t>Funcția publică</t>
  </si>
  <si>
    <t>Denumire integrală a funcției publice 
- NU SE COMPLETEAZĂ</t>
  </si>
  <si>
    <t>Indicatorii comportamentali aferenți competențelor generale
- NU SE COMPLETEAZĂ</t>
  </si>
  <si>
    <t>Competențe generale și nivel de complexitate aplicabile
- NU SE COMPLETEAZĂ</t>
  </si>
  <si>
    <r>
      <t xml:space="preserve">Celulele </t>
    </r>
    <r>
      <rPr>
        <b/>
        <sz val="11"/>
        <color theme="1"/>
        <rFont val="Trebuchet MS"/>
        <family val="2"/>
      </rPr>
      <t>se generează automat</t>
    </r>
    <r>
      <rPr>
        <sz val="11"/>
        <color theme="1"/>
        <rFont val="Trebuchet MS"/>
        <family val="2"/>
      </rPr>
      <t xml:space="preserve"> conform informațiilor selectate/ completate în câmpurile anterioare, dacă celula conține o linie orizontală înseamnă că respectiva competență generală nu este aplicabilă funcției publice selectate; 
această coloană </t>
    </r>
    <r>
      <rPr>
        <b/>
        <u/>
        <sz val="11"/>
        <color theme="1"/>
        <rFont val="Trebuchet MS"/>
        <family val="2"/>
      </rPr>
      <t xml:space="preserve">NU se modifică! </t>
    </r>
  </si>
  <si>
    <r>
      <t xml:space="preserve">Funcția publică
</t>
    </r>
    <r>
      <rPr>
        <i/>
        <sz val="8"/>
        <color theme="1"/>
        <rFont val="Trebuchet MS"/>
        <family val="2"/>
      </rPr>
      <t>(se selectează din listă una dintre variante]</t>
    </r>
  </si>
  <si>
    <r>
      <t xml:space="preserve">Competențele generale și nivelul de complexitate aplicabile
</t>
    </r>
    <r>
      <rPr>
        <b/>
        <u/>
        <sz val="11"/>
        <color theme="1"/>
        <rFont val="Trebuchet MS"/>
        <family val="2"/>
      </rPr>
      <t xml:space="preserve">- vor fi generate automat - </t>
    </r>
  </si>
  <si>
    <r>
      <t xml:space="preserve">Indicatorii comportamentali aferenți competenței generale: "Comunicare"
</t>
    </r>
    <r>
      <rPr>
        <b/>
        <u/>
        <sz val="11"/>
        <color theme="1"/>
        <rFont val="Trebuchet MS"/>
        <family val="2"/>
      </rPr>
      <t xml:space="preserve">- vor fi generate automat - </t>
    </r>
    <r>
      <rPr>
        <b/>
        <sz val="11"/>
        <color theme="1"/>
        <rFont val="Trebuchet MS"/>
        <family val="2"/>
      </rPr>
      <t xml:space="preserve">
</t>
    </r>
  </si>
  <si>
    <t>Instrucțiuni de utilizare a instrumentului pentru vizualizarea indicatorilor comportamentali</t>
  </si>
  <si>
    <r>
      <t xml:space="preserve">Urmăriți modelul existend privind funcția publică de Consilier și completați foaia de lucru denumită </t>
    </r>
    <r>
      <rPr>
        <b/>
        <i/>
        <sz val="11"/>
        <rFont val="Trebuchet MS"/>
        <family val="2"/>
      </rPr>
      <t>Instrument vizualizare</t>
    </r>
    <r>
      <rPr>
        <b/>
        <sz val="11"/>
        <rFont val="Trebuchet MS"/>
        <family val="2"/>
      </rPr>
      <t xml:space="preserve">, după cum urmează: </t>
    </r>
  </si>
  <si>
    <t>Instrumentul are rolul de a permite identificarea indicatorilor comportamentali aferenți competențelor generale și nivelului de complexitate aplicabil funcției publice selectate, precum și pentru a avea acess facil la indicatorii comportamentali prin crearea unei liste de funcții publice existente în cadrul autorității și instituției publice în care activați.</t>
  </si>
  <si>
    <t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t>
  </si>
  <si>
    <t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t>
  </si>
  <si>
    <t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t>
  </si>
  <si>
    <t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t>
  </si>
  <si>
    <t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t>
  </si>
  <si>
    <r>
      <rPr>
        <b/>
        <sz val="11"/>
        <color theme="1"/>
        <rFont val="Trebuchet MS"/>
        <family val="2"/>
      </rPr>
      <t xml:space="preserve">
COMUNICARE STRATEGICĂ</t>
    </r>
    <r>
      <rPr>
        <sz val="11"/>
        <color theme="1"/>
        <rFont val="Trebuchet MS"/>
        <family val="2"/>
      </rPr>
      <t xml:space="preserve">
• Organizează întâlniri cu personalul şi ascultă punctul de vedere al angajaţilor cu privire la politicile şi procedurile instituţionale;
• Este accesibil pentru cetăţeni şi entităţi interesate;
• Explică şi clarifică politicile instituţionale părţilor care sunt afectate de acestea;
• Comunică personalului informaţii privind schimbările care au impact asupra activităţii din cadrul instituţiei;
• Dezvoltă parteneriate şi relaţii interinstituţionale pentru a stabili obiective comune, a alinia responsabilitatea şi resursele şi a efectua schimbări pozitive;
• Prezintă într-un mod structurat informaţii complexe;
• Internalizează şi susţine punctul de vedere oficial al instituţiei;
• Conduce prin puterea exemplului, ilustrând acest lucru în contexte profesionale favorabile şi credibile;
• Comunică direct, manifestă comportament asertiv şi imparţialitate în relaţie cu colegii şi subordonaţii;
• Promovează un mediu de lucru care susţine valori dezirabile.</t>
    </r>
  </si>
  <si>
    <r>
      <rPr>
        <b/>
        <sz val="11"/>
        <color theme="1"/>
        <rFont val="Trebuchet MS"/>
        <family val="2"/>
      </rPr>
      <t xml:space="preserve">
PLANIFICARE ȘI ORGANIZARE STRATEGICĂ</t>
    </r>
    <r>
      <rPr>
        <sz val="11"/>
        <color theme="1"/>
        <rFont val="Trebuchet MS"/>
        <family val="2"/>
      </rPr>
      <t xml:space="preserve">
• Elaborează şi structurează o imagine clară asupra perspectivelor de dezvoltare ale instituţiei şi explică în ce mod deciziile actuale creează calea pentru transpunerea acestei viziuni;
• Transpune viziunea, programele şi proiectele instituţiei în strategii coerente;
• Elaborează strategii luând în considerare dezvoltarea instituţiei şi interesul cetăţenilor;
• Evaluează capabilităţile viitoare ale instituţiei de a crea oportunităţi şi de a gestiona riscuri;
• Implementează măsuri de prevenire sau de reducere la minimum a riscurilor;
• Organizează activitatea instituţiei pentru a alinia procesele interne ale acesteia cu obiectivele strategice;
• Planifică activităţile pe baza indicatorilor principali de performanţă, măsoară progresul acestora şi acţionează pentru a le implementa;
• Gestionează riscurile asociate procesului de schimbare, prin planificare corespunzătoare pentru situaţii neprevăzute, bazându-se pe experienţele anterioare de schimbare şi dezvoltând lecţiile învăţate din acestea;
• Prezintă obiectivele utilizând instrumente de prezentare adecvate;
• Identifică mai multe tipuri de riscuri posibile: asociate cu factori interni şi externi, asociate cu strategia în sine, sau riscuri care ar putea afecta implementarea proiectelor.</t>
    </r>
  </si>
  <si>
    <r>
      <rPr>
        <b/>
        <i/>
        <sz val="11"/>
        <color theme="1"/>
        <rFont val="Trebuchet MS"/>
        <family val="2"/>
      </rPr>
      <t xml:space="preserve">
GÂNDIRE STRATEGICĂ</t>
    </r>
    <r>
      <rPr>
        <sz val="11"/>
        <color theme="1"/>
        <rFont val="Trebuchet MS"/>
        <family val="2"/>
      </rPr>
      <t xml:space="preserve">
• Se informează despre diverse domenii asociate activităţii sale;
• Propune direcţii noi de acţiune pe baza riscurilor calculate, scenariilor şi alternativelor;
• Anticipează posibilele situaţii de criză care pot apărea şi elaborează planuri pentru situaţiile neprevăzute;
• Previzionează în ce mod vor reacţiona anumite persoane şi grupuri de persoane în faţa unor situaţii şi informaţii şi planifică în consecinţă;
• Corelează adecvat capacitatea administrativ-instituţională cu nevoile de dezvoltare;
• Conduce echipa pentru a aborda şi a contura direcţia viitoare de dezvoltare instituţională;
• Defineşte problemele critice şi identifică alternativele de gestionare, pe baza riscurilor şi a impactului estimat;
• Facilitează, face recomandări şi coordonează implementarea unor măsuri corective şi/sau de prevenire pentru probleme complexe care afectează întreaga instituţie;
• Anticipează consecinţele sau implicaţiile pe termen lung ale diferitelor decizii.</t>
    </r>
  </si>
  <si>
    <r>
      <rPr>
        <b/>
        <i/>
        <sz val="11"/>
        <color theme="1"/>
        <rFont val="Trebuchet MS"/>
        <family val="2"/>
      </rPr>
      <t xml:space="preserve">
PROACTIVITATE ȘI GÂNDIRE COCEPTUALĂ </t>
    </r>
    <r>
      <rPr>
        <sz val="11"/>
        <color theme="1"/>
        <rFont val="Trebuchet MS"/>
        <family val="2"/>
      </rPr>
      <t xml:space="preserve">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t>
    </r>
  </si>
  <si>
    <r>
      <rPr>
        <b/>
        <sz val="11"/>
        <color theme="1"/>
        <rFont val="Trebuchet MS"/>
        <family val="2"/>
      </rPr>
      <t xml:space="preserve">
ASUMAREA RĂSPUNDERII
</t>
    </r>
    <r>
      <rPr>
        <sz val="11"/>
        <color theme="1"/>
        <rFont val="Trebuchet MS"/>
        <family val="2"/>
      </rPr>
      <t>•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t>
    </r>
  </si>
  <si>
    <r>
      <rPr>
        <b/>
        <sz val="11"/>
        <color theme="1"/>
        <rFont val="Trebuchet MS"/>
        <family val="2"/>
      </rPr>
      <t xml:space="preserve">
PLANIFICAREA ACTIVITĂȚII ECHIPEI</t>
    </r>
    <r>
      <rPr>
        <sz val="11"/>
        <color theme="1"/>
        <rFont val="Trebuchet MS"/>
        <family val="2"/>
      </rPr>
      <t xml:space="preserve">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t>
    </r>
  </si>
  <si>
    <r>
      <rPr>
        <b/>
        <sz val="11"/>
        <color theme="1"/>
        <rFont val="Trebuchet MS"/>
        <family val="2"/>
      </rPr>
      <t xml:space="preserve">
NETWORKING (CONSTRUIREA RELAȚIILOR) ȘI INFLUENȚARE</t>
    </r>
    <r>
      <rPr>
        <sz val="11"/>
        <color theme="1"/>
        <rFont val="Trebuchet MS"/>
        <family val="2"/>
      </rPr>
      <t xml:space="preserv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t>
    </r>
  </si>
  <si>
    <r>
      <rPr>
        <b/>
        <sz val="11"/>
        <color theme="1"/>
        <rFont val="Trebuchet MS"/>
        <family val="2"/>
      </rPr>
      <t xml:space="preserve">
MEDIEREA CONFLICTELOR</t>
    </r>
    <r>
      <rPr>
        <sz val="11"/>
        <color theme="1"/>
        <rFont val="Trebuchet MS"/>
        <family val="2"/>
      </rPr>
      <t xml:space="preserve">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t>
    </r>
  </si>
  <si>
    <r>
      <rPr>
        <b/>
        <sz val="11"/>
        <color theme="1"/>
        <rFont val="Trebuchet MS"/>
        <family val="2"/>
      </rPr>
      <t xml:space="preserve">
ADAPTARE LA CONTEXTUL POLITIC</t>
    </r>
    <r>
      <rPr>
        <sz val="11"/>
        <color theme="1"/>
        <rFont val="Trebuchet MS"/>
        <family val="2"/>
      </rPr>
      <t xml:space="preserve">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t>
    </r>
  </si>
  <si>
    <r>
      <rPr>
        <b/>
        <sz val="11"/>
        <color theme="1"/>
        <rFont val="Trebuchet MS"/>
        <family val="2"/>
      </rPr>
      <t xml:space="preserve">
MANAGEMENTUL VULNERABILITĂȚILOR</t>
    </r>
    <r>
      <rPr>
        <sz val="11"/>
        <color theme="1"/>
        <rFont val="Trebuchet MS"/>
        <family val="2"/>
      </rPr>
      <t xml:space="preserve">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t>
    </r>
  </si>
  <si>
    <r>
      <rPr>
        <b/>
        <sz val="11"/>
        <color theme="1"/>
        <rFont val="Trebuchet MS"/>
        <family val="2"/>
      </rPr>
      <t xml:space="preserve">
MANAGEMENTUL RESURSELOR ȘI AL PROCESELOR</t>
    </r>
    <r>
      <rPr>
        <sz val="11"/>
        <color theme="1"/>
        <rFont val="Trebuchet MS"/>
        <family val="2"/>
      </rPr>
      <t xml:space="preserve">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t>
    </r>
  </si>
  <si>
    <r>
      <rPr>
        <b/>
        <sz val="11"/>
        <color theme="1"/>
        <rFont val="Trebuchet MS"/>
        <family val="2"/>
      </rPr>
      <t xml:space="preserve">
AGILITATE STRATEGICĂ</t>
    </r>
    <r>
      <rPr>
        <sz val="11"/>
        <color theme="1"/>
        <rFont val="Trebuchet MS"/>
        <family val="2"/>
      </rPr>
      <t xml:space="preserve">
• Propune abordări, metode sau tehnologii noi;
• Stabileşte noi direcţii de dezvoltare, parteneriate, politici sau proceduri;
• Observă şi valorifică oportunităţile pentru a influenţa direcţia viitoare a rezultatelor departamentului sau ale instituţiei în general;
• Elaborează şi comunică etapele schimbării necesare pentru realizarea viziunii;
• Se raportează la starea de fapt şi caută moduri noi de a realiza obiectivele instituţionale.</t>
    </r>
  </si>
  <si>
    <r>
      <rPr>
        <b/>
        <sz val="11"/>
        <color theme="1"/>
        <rFont val="Trebuchet MS"/>
        <family val="2"/>
      </rPr>
      <t xml:space="preserve">
RESPONSABILITATE CIVICĂ</t>
    </r>
    <r>
      <rPr>
        <sz val="11"/>
        <color theme="1"/>
        <rFont val="Trebuchet MS"/>
        <family val="2"/>
      </rPr>
      <t xml:space="preserve">
• Elaborează şi dezvoltă programe pentru a aborda cerinţele esenţiale ale comunităţii;
• Analizează în mod regulat politicile şi procedurile instituţiei pentru a se asigura că acestea corespund nevoilor publice;
• Se asigură că toţi participanţii la procesul decizional înţeleg pe deplin rezultatele necesare în vederea atingerii interesului public şi articulează impactul pe care calitatea serviciului, securitatea şi comunicarea îl au asupra instituţiei;
• Cultivă relaţii cu părţile implicate din comunitate pentru a valida utilitatea acţiunilor şi serviciilor propuse;
• Propune noi politici şi susţine modernizarea celor vechi prin includerea mai multor perspective asupra unei probleme şi utilizează tehnici de prognozare pentru a testa diferite scenarii;
• Elaborează proiecte de politici flexibile, care au capacitatea să absoarbă şi să asigure pregătirea şi recuperarea pentru evenimentele neprevăzute din viitor;
• Acţionează ţinând seama de impactul şi consecinţele pe termen lung asupra intereselor cetăţenilor.</t>
    </r>
  </si>
  <si>
    <t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t>
  </si>
  <si>
    <t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t>
  </si>
  <si>
    <t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t>
  </si>
  <si>
    <t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t>
  </si>
  <si>
    <t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t>
  </si>
  <si>
    <t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t>
  </si>
  <si>
    <t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t>
  </si>
  <si>
    <t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t>
  </si>
  <si>
    <t>1.Rezolvarea de probleme și luarea deciziilor - nivel extins,
2.Inițiativă - nivel extins,
3.Planificare și organizare - nivel extins,
4.Comunicare - nivel extins,
5.Lucru în echipă - nivel operațional,
6.Orientare către cetățean - nivel operațional,
7.Integritate - nivel operațional,
8.Managementul performanței - nivel operațional,
9.Dezvoltarea echipei - nivel operațional.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</si>
</sst>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1" x14ac:knownFonts="1">
    <font>
      <sz val="11"/>
      <color theme="1"/>
      <name val="Calibri"/>
      <family val="2"/>
      <scheme val="minor"/>
    </font>
    <font>
      <sz val="11"/>
      <color theme="1"/>
      <name val="Trebuchet MS"/>
      <family val="2"/>
    </font>
    <font>
      <b/>
      <sz val="11"/>
      <color theme="1"/>
      <name val="Trebuchet MS"/>
      <family val="2"/>
    </font>
    <font>
      <b/>
      <sz val="10"/>
      <color theme="1"/>
      <name val="Trebuchet MS"/>
      <family val="2"/>
    </font>
    <font>
      <sz val="10"/>
      <color theme="1"/>
      <name val="Trebuchet MS"/>
      <family val="2"/>
    </font>
    <font>
      <b/>
      <sz val="10"/>
      <color theme="0"/>
      <name val="Trebuchet MS"/>
      <family val="2"/>
    </font>
    <font>
      <i/>
      <sz val="11"/>
      <color theme="1"/>
      <name val="Trebuchet MS"/>
      <family val="2"/>
    </font>
    <font>
      <b/>
      <sz val="12"/>
      <color theme="1"/>
      <name val="Trebuchet MS"/>
      <family val="2"/>
    </font>
    <font>
      <sz val="14"/>
      <color theme="1"/>
      <name val="Trebuchet MS"/>
      <family val="2"/>
    </font>
    <font>
      <b/>
      <sz val="14"/>
      <color theme="1"/>
      <name val="Trebuchet MS"/>
      <family val="2"/>
    </font>
    <font>
      <i/>
      <sz val="8"/>
      <color theme="1"/>
      <name val="Trebuchet MS"/>
      <family val="2"/>
    </font>
    <font>
      <b/>
      <i/>
      <sz val="8"/>
      <color theme="1"/>
      <name val="Trebuchet MS"/>
      <family val="2"/>
    </font>
    <font>
      <b/>
      <sz val="11"/>
      <color theme="0"/>
      <name val="Trebuchet MS"/>
      <family val="2"/>
    </font>
    <font>
      <b/>
      <sz val="11"/>
      <name val="Trebuchet MS"/>
      <family val="2"/>
    </font>
    <font>
      <i/>
      <sz val="11"/>
      <name val="Trebuchet MS"/>
      <family val="2"/>
    </font>
    <font>
      <b/>
      <u/>
      <sz val="11"/>
      <color theme="1"/>
      <name val="Trebuchet MS"/>
      <family val="2"/>
    </font>
    <font>
      <b/>
      <i/>
      <sz val="11"/>
      <color theme="1"/>
      <name val="Trebuchet MS"/>
      <family val="2"/>
    </font>
    <font>
      <b/>
      <i/>
      <sz val="11"/>
      <name val="Trebuchet MS"/>
      <family val="2"/>
    </font>
    <font>
      <b/>
      <sz val="11"/>
      <color theme="1"/>
      <name val="Calibri"/>
      <family val="2"/>
      <scheme val="minor"/>
    </font>
    <font>
      <b/>
      <sz val="10"/>
      <name val="Trebuchet MS"/>
      <family val="2"/>
    </font>
    <font>
      <sz val="8"/>
      <color theme="1"/>
      <name val="Trebuchet MS"/>
      <family val="2"/>
    </font>
  </fonts>
  <fills count="14">
    <fill>
      <patternFill patternType="none"/>
    </fill>
    <fill>
      <patternFill patternType="gray125"/>
    </fill>
    <fill>
      <patternFill patternType="solid">
        <fgColor theme="8"/>
        <bgColor indexed="64"/>
      </patternFill>
    </fill>
    <fill>
      <patternFill patternType="solid">
        <fgColor theme="2" tint="-9.9978637043366805E-2"/>
        <bgColor indexed="64"/>
      </patternFill>
    </fill>
    <fill>
      <patternFill patternType="solid">
        <fgColor rgb="FF009999"/>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0"/>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bgColor indexed="64"/>
      </patternFill>
    </fill>
    <fill>
      <patternFill patternType="solid">
        <fgColor theme="4" tint="0.79998168889431442"/>
        <bgColor indexed="64"/>
      </patternFill>
    </fill>
    <fill>
      <patternFill patternType="solid">
        <fgColor theme="5"/>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s>
  <cellStyleXfs count="1">
    <xf numFmtId="0" fontId="0" fillId="0" borderId="0"/>
  </cellStyleXfs>
  <cellXfs count="143">
    <xf numFmtId="0" fontId="0" fillId="0" borderId="0" xfId="0"/>
    <xf numFmtId="0" fontId="1" fillId="0" borderId="0" xfId="0" applyFont="1"/>
    <xf numFmtId="0" fontId="2" fillId="0" borderId="0" xfId="0" applyFont="1"/>
    <xf numFmtId="0" fontId="1" fillId="0" borderId="0" xfId="0" applyFont="1" applyAlignment="1">
      <alignment wrapText="1"/>
    </xf>
    <xf numFmtId="0" fontId="1" fillId="0" borderId="0" xfId="0" applyFont="1" applyAlignment="1">
      <alignment vertical="top" wrapText="1"/>
    </xf>
    <xf numFmtId="0" fontId="2" fillId="5" borderId="1" xfId="0" applyFont="1" applyFill="1" applyBorder="1" applyAlignment="1">
      <alignment vertical="top" wrapText="1"/>
    </xf>
    <xf numFmtId="0" fontId="2" fillId="5" borderId="10" xfId="0" applyFont="1" applyFill="1" applyBorder="1" applyAlignment="1">
      <alignment vertical="top" wrapText="1"/>
    </xf>
    <xf numFmtId="0" fontId="7" fillId="0" borderId="0" xfId="0" applyFont="1" applyAlignment="1">
      <alignment horizontal="right" vertical="center" wrapText="1"/>
    </xf>
    <xf numFmtId="0" fontId="7" fillId="0" borderId="0" xfId="0" applyFont="1" applyAlignment="1">
      <alignment horizontal="center" wrapText="1"/>
    </xf>
    <xf numFmtId="0" fontId="1" fillId="0" borderId="1" xfId="0" applyFont="1" applyBorder="1" applyAlignment="1">
      <alignment wrapText="1"/>
    </xf>
    <xf numFmtId="0" fontId="1" fillId="0" borderId="13" xfId="0" applyFont="1" applyBorder="1" applyAlignment="1">
      <alignment wrapText="1"/>
    </xf>
    <xf numFmtId="0" fontId="2" fillId="5" borderId="8" xfId="0" applyFont="1" applyFill="1" applyBorder="1" applyAlignment="1">
      <alignment horizontal="left" vertical="center" wrapText="1"/>
    </xf>
    <xf numFmtId="0" fontId="3" fillId="6" borderId="8" xfId="0" applyFont="1" applyFill="1" applyBorder="1" applyAlignment="1">
      <alignment vertical="center" wrapText="1"/>
    </xf>
    <xf numFmtId="0" fontId="2" fillId="7" borderId="8" xfId="0" applyFont="1" applyFill="1" applyBorder="1" applyAlignment="1">
      <alignment horizontal="center" vertical="center" wrapText="1"/>
    </xf>
    <xf numFmtId="0" fontId="2" fillId="6" borderId="8" xfId="0" applyFont="1" applyFill="1" applyBorder="1" applyAlignment="1">
      <alignment horizontal="left" vertical="center" wrapText="1"/>
    </xf>
    <xf numFmtId="0" fontId="9" fillId="0" borderId="23" xfId="0" applyFont="1" applyBorder="1" applyAlignment="1">
      <alignment horizontal="center" vertical="center" wrapText="1"/>
    </xf>
    <xf numFmtId="0" fontId="9" fillId="0" borderId="2" xfId="0" applyFont="1" applyBorder="1" applyAlignment="1">
      <alignment horizontal="center" vertical="center" wrapText="1"/>
    </xf>
    <xf numFmtId="0" fontId="3" fillId="0" borderId="5" xfId="0" applyFont="1" applyBorder="1" applyAlignment="1">
      <alignment horizontal="right" wrapText="1"/>
    </xf>
    <xf numFmtId="0" fontId="3" fillId="0" borderId="7" xfId="0" applyFont="1" applyBorder="1" applyAlignment="1">
      <alignment horizontal="right" wrapText="1"/>
    </xf>
    <xf numFmtId="0" fontId="1" fillId="0" borderId="0" xfId="0" applyFont="1" applyAlignment="1">
      <alignment vertical="top"/>
    </xf>
    <xf numFmtId="0" fontId="1" fillId="0" borderId="0" xfId="0" applyFont="1" applyAlignment="1">
      <alignment vertical="center"/>
    </xf>
    <xf numFmtId="0" fontId="1" fillId="0" borderId="13" xfId="0" applyFont="1" applyBorder="1" applyAlignment="1" applyProtection="1">
      <alignment vertical="top"/>
      <protection locked="0"/>
    </xf>
    <xf numFmtId="0" fontId="1" fillId="0" borderId="1" xfId="0" applyFont="1" applyBorder="1" applyAlignment="1" applyProtection="1">
      <alignment vertical="top"/>
      <protection locked="0"/>
    </xf>
    <xf numFmtId="0" fontId="1" fillId="0" borderId="13" xfId="0" applyFont="1" applyBorder="1" applyAlignment="1" applyProtection="1">
      <alignment vertical="top" wrapText="1"/>
      <protection locked="0"/>
    </xf>
    <xf numFmtId="0" fontId="1" fillId="0" borderId="1" xfId="0" applyFont="1" applyBorder="1" applyAlignment="1" applyProtection="1">
      <alignment vertical="top" wrapText="1"/>
      <protection locked="0"/>
    </xf>
    <xf numFmtId="0" fontId="1" fillId="0" borderId="13" xfId="0" applyFont="1" applyBorder="1" applyAlignment="1">
      <alignment vertical="top"/>
    </xf>
    <xf numFmtId="0" fontId="3" fillId="3" borderId="20" xfId="0" applyFont="1" applyFill="1" applyBorder="1" applyAlignment="1">
      <alignment horizontal="left" vertical="top"/>
    </xf>
    <xf numFmtId="0" fontId="3" fillId="3" borderId="21" xfId="0" applyFont="1" applyFill="1" applyBorder="1" applyAlignment="1">
      <alignment horizontal="left" vertical="top" wrapText="1"/>
    </xf>
    <xf numFmtId="0" fontId="1" fillId="0" borderId="1" xfId="0" applyFont="1" applyBorder="1" applyAlignment="1">
      <alignment vertical="top" wrapText="1"/>
    </xf>
    <xf numFmtId="0" fontId="18" fillId="0" borderId="0" xfId="0" applyFont="1"/>
    <xf numFmtId="0" fontId="0" fillId="0" borderId="0" xfId="0" applyAlignment="1">
      <alignment horizontal="center" vertical="center"/>
    </xf>
    <xf numFmtId="0" fontId="0" fillId="0" borderId="0" xfId="0" applyAlignment="1">
      <alignment horizontal="left" vertical="center" wrapText="1"/>
    </xf>
    <xf numFmtId="0" fontId="1" fillId="0" borderId="0" xfId="0" applyFont="1" applyAlignment="1">
      <alignment horizontal="left" vertical="top" wrapText="1"/>
    </xf>
    <xf numFmtId="0" fontId="2" fillId="7" borderId="40" xfId="0" applyFont="1" applyFill="1" applyBorder="1" applyAlignment="1">
      <alignment horizontal="center" vertical="center" wrapText="1"/>
    </xf>
    <xf numFmtId="0" fontId="1" fillId="0" borderId="0" xfId="0" applyFont="1" applyAlignment="1">
      <alignment horizontal="left" vertical="center" wrapText="1"/>
    </xf>
    <xf numFmtId="0" fontId="0" fillId="0" borderId="0" xfId="0" applyAlignment="1">
      <alignment horizontal="left"/>
    </xf>
    <xf numFmtId="0" fontId="18" fillId="0" borderId="0" xfId="0" applyFont="1" applyAlignment="1">
      <alignment horizontal="left"/>
    </xf>
    <xf numFmtId="0" fontId="1" fillId="0" borderId="1" xfId="0" applyFont="1" applyBorder="1" applyAlignment="1">
      <alignment horizontal="left" vertical="top" wrapText="1"/>
    </xf>
    <xf numFmtId="0" fontId="1" fillId="9" borderId="0" xfId="0" applyFont="1" applyFill="1" applyAlignment="1">
      <alignment vertical="top" wrapText="1"/>
    </xf>
    <xf numFmtId="0" fontId="1" fillId="0" borderId="0" xfId="0" applyFont="1" applyAlignment="1">
      <alignment horizontal="left" vertical="top"/>
    </xf>
    <xf numFmtId="0" fontId="1" fillId="0" borderId="43" xfId="0" applyFont="1" applyBorder="1" applyAlignment="1">
      <alignment horizontal="center"/>
    </xf>
    <xf numFmtId="0" fontId="2" fillId="11" borderId="40" xfId="0" applyFont="1" applyFill="1" applyBorder="1" applyAlignment="1">
      <alignment horizontal="left" vertical="center" wrapText="1"/>
    </xf>
    <xf numFmtId="0" fontId="11" fillId="12" borderId="13" xfId="0" applyFont="1" applyFill="1" applyBorder="1" applyAlignment="1" applyProtection="1">
      <alignment horizontal="right" vertical="top"/>
      <protection locked="0"/>
    </xf>
    <xf numFmtId="0" fontId="20" fillId="12" borderId="13" xfId="0" applyFont="1" applyFill="1" applyBorder="1" applyAlignment="1" applyProtection="1">
      <alignment vertical="top"/>
      <protection locked="0"/>
    </xf>
    <xf numFmtId="0" fontId="20" fillId="12" borderId="13" xfId="0" applyFont="1" applyFill="1" applyBorder="1" applyAlignment="1" applyProtection="1">
      <alignment vertical="top" wrapText="1"/>
      <protection locked="0"/>
    </xf>
    <xf numFmtId="0" fontId="20" fillId="12" borderId="13" xfId="0" applyFont="1" applyFill="1" applyBorder="1" applyAlignment="1">
      <alignment vertical="top"/>
    </xf>
    <xf numFmtId="0" fontId="20" fillId="12" borderId="13" xfId="0" applyFont="1" applyFill="1" applyBorder="1" applyAlignment="1">
      <alignment vertical="top" wrapText="1"/>
    </xf>
    <xf numFmtId="0" fontId="20" fillId="12" borderId="13" xfId="0" applyFont="1" applyFill="1" applyBorder="1" applyAlignment="1">
      <alignment horizontal="left" vertical="top" wrapText="1"/>
    </xf>
    <xf numFmtId="0" fontId="20" fillId="0" borderId="0" xfId="0" applyFont="1"/>
    <xf numFmtId="0" fontId="2" fillId="0" borderId="34" xfId="0" applyFont="1" applyBorder="1" applyAlignment="1">
      <alignment horizontal="center"/>
    </xf>
    <xf numFmtId="0" fontId="2" fillId="0" borderId="17"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xf>
    <xf numFmtId="0" fontId="2" fillId="0" borderId="35" xfId="0" applyFont="1" applyBorder="1" applyAlignment="1">
      <alignment horizontal="center"/>
    </xf>
    <xf numFmtId="0" fontId="2" fillId="0" borderId="42" xfId="0" applyFont="1" applyBorder="1" applyAlignment="1">
      <alignment horizontal="left" vertical="center" wrapText="1"/>
    </xf>
    <xf numFmtId="0" fontId="2" fillId="0" borderId="12" xfId="0" applyFont="1" applyBorder="1" applyAlignment="1">
      <alignment horizontal="left" vertical="center" wrapText="1"/>
    </xf>
    <xf numFmtId="0" fontId="13" fillId="10" borderId="32" xfId="0" applyFont="1" applyFill="1" applyBorder="1" applyAlignment="1">
      <alignment horizontal="left" vertical="center"/>
    </xf>
    <xf numFmtId="0" fontId="13" fillId="10" borderId="25" xfId="0" applyFont="1" applyFill="1" applyBorder="1" applyAlignment="1">
      <alignment horizontal="left" vertical="center"/>
    </xf>
    <xf numFmtId="0" fontId="13" fillId="10" borderId="33" xfId="0" applyFont="1" applyFill="1" applyBorder="1" applyAlignment="1">
      <alignment horizontal="left" vertical="center"/>
    </xf>
    <xf numFmtId="0" fontId="6" fillId="0" borderId="10" xfId="0" applyFont="1" applyBorder="1" applyAlignment="1">
      <alignment horizontal="center" vertical="center"/>
    </xf>
    <xf numFmtId="0" fontId="6" fillId="0" borderId="41" xfId="0" applyFont="1" applyBorder="1" applyAlignment="1">
      <alignment horizontal="center" vertical="center"/>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3" fillId="6" borderId="7" xfId="0" applyFont="1" applyFill="1" applyBorder="1" applyAlignment="1">
      <alignment horizontal="left" vertical="center" wrapText="1"/>
    </xf>
    <xf numFmtId="0" fontId="13" fillId="6" borderId="8" xfId="0" applyFont="1" applyFill="1" applyBorder="1" applyAlignment="1">
      <alignment horizontal="left" vertical="center" wrapText="1"/>
    </xf>
    <xf numFmtId="0" fontId="1" fillId="6" borderId="8" xfId="0" applyFont="1" applyFill="1" applyBorder="1" applyAlignment="1">
      <alignment horizontal="left" vertical="center" wrapText="1"/>
    </xf>
    <xf numFmtId="0" fontId="14" fillId="6" borderId="8" xfId="0" applyFont="1" applyFill="1" applyBorder="1" applyAlignment="1">
      <alignment horizontal="center" vertical="center"/>
    </xf>
    <xf numFmtId="0" fontId="14" fillId="6" borderId="9" xfId="0" applyFont="1" applyFill="1" applyBorder="1" applyAlignment="1">
      <alignment horizontal="center" vertical="center"/>
    </xf>
    <xf numFmtId="0" fontId="9" fillId="0" borderId="0" xfId="0" applyFont="1" applyAlignment="1">
      <alignment horizontal="center" vertical="center"/>
    </xf>
    <xf numFmtId="0" fontId="13" fillId="6" borderId="42" xfId="0" applyFont="1" applyFill="1" applyBorder="1" applyAlignment="1">
      <alignment horizontal="left" vertical="center" wrapText="1"/>
    </xf>
    <xf numFmtId="0" fontId="13" fillId="6" borderId="12" xfId="0" applyFont="1" applyFill="1" applyBorder="1" applyAlignment="1">
      <alignment horizontal="left" vertical="center" wrapText="1"/>
    </xf>
    <xf numFmtId="0" fontId="1" fillId="6" borderId="10" xfId="0" applyFont="1" applyFill="1" applyBorder="1" applyAlignment="1">
      <alignment horizontal="left" vertical="center" wrapText="1"/>
    </xf>
    <xf numFmtId="0" fontId="1" fillId="6" borderId="11" xfId="0" applyFont="1" applyFill="1" applyBorder="1" applyAlignment="1">
      <alignment horizontal="left" vertical="center" wrapText="1"/>
    </xf>
    <xf numFmtId="0" fontId="1" fillId="6" borderId="12" xfId="0" applyFont="1" applyFill="1" applyBorder="1" applyAlignment="1">
      <alignment horizontal="left" vertical="center" wrapText="1"/>
    </xf>
    <xf numFmtId="0" fontId="14" fillId="6" borderId="10" xfId="0" applyFont="1" applyFill="1" applyBorder="1" applyAlignment="1">
      <alignment horizontal="center" vertical="center"/>
    </xf>
    <xf numFmtId="0" fontId="14" fillId="6" borderId="41" xfId="0" applyFont="1" applyFill="1" applyBorder="1" applyAlignment="1">
      <alignment horizontal="center" vertical="center"/>
    </xf>
    <xf numFmtId="0" fontId="12" fillId="8" borderId="32" xfId="0" applyFont="1" applyFill="1" applyBorder="1" applyAlignment="1">
      <alignment vertical="center"/>
    </xf>
    <xf numFmtId="0" fontId="12" fillId="8" borderId="25" xfId="0" applyFont="1" applyFill="1" applyBorder="1" applyAlignment="1">
      <alignment vertical="center"/>
    </xf>
    <xf numFmtId="0" fontId="12" fillId="8" borderId="33" xfId="0" applyFont="1" applyFill="1" applyBorder="1" applyAlignment="1">
      <alignment vertical="center"/>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0" borderId="17" xfId="0" applyFont="1" applyBorder="1" applyAlignment="1">
      <alignment horizontal="left" vertical="center" wrapText="1"/>
    </xf>
    <xf numFmtId="0" fontId="12" fillId="8" borderId="32" xfId="0" applyFont="1" applyFill="1" applyBorder="1" applyAlignment="1">
      <alignment horizontal="left" vertical="center"/>
    </xf>
    <xf numFmtId="0" fontId="12" fillId="8" borderId="25" xfId="0" applyFont="1" applyFill="1" applyBorder="1" applyAlignment="1">
      <alignment horizontal="left" vertical="center"/>
    </xf>
    <xf numFmtId="0" fontId="12" fillId="8" borderId="33" xfId="0" applyFont="1" applyFill="1" applyBorder="1" applyAlignment="1">
      <alignment horizontal="left" vertical="center"/>
    </xf>
    <xf numFmtId="0" fontId="1" fillId="0" borderId="0" xfId="0" applyFont="1" applyAlignment="1">
      <alignment horizontal="left" vertical="top" wrapText="1"/>
    </xf>
    <xf numFmtId="0" fontId="9" fillId="0" borderId="14"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 xfId="0" applyFont="1" applyBorder="1" applyAlignment="1">
      <alignment horizontal="center" vertical="center"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1" fillId="0" borderId="10" xfId="0" applyFont="1" applyBorder="1" applyAlignment="1">
      <alignment horizontal="left" wrapText="1"/>
    </xf>
    <xf numFmtId="0" fontId="1" fillId="0" borderId="11" xfId="0" applyFont="1" applyBorder="1" applyAlignment="1">
      <alignment horizontal="left" wrapText="1"/>
    </xf>
    <xf numFmtId="0" fontId="1" fillId="0" borderId="12" xfId="0" applyFont="1" applyBorder="1" applyAlignment="1">
      <alignment horizontal="left" wrapText="1"/>
    </xf>
    <xf numFmtId="0" fontId="1" fillId="0" borderId="10" xfId="0" applyFont="1" applyBorder="1" applyAlignment="1">
      <alignment horizontal="center" wrapText="1"/>
    </xf>
    <xf numFmtId="0" fontId="1" fillId="0" borderId="11" xfId="0" applyFont="1" applyBorder="1" applyAlignment="1">
      <alignment horizontal="center" wrapText="1"/>
    </xf>
    <xf numFmtId="0" fontId="1" fillId="0" borderId="12" xfId="0" applyFont="1" applyBorder="1" applyAlignment="1">
      <alignment horizontal="center" wrapText="1"/>
    </xf>
    <xf numFmtId="0" fontId="6" fillId="0" borderId="10" xfId="0" applyFont="1" applyBorder="1" applyAlignment="1">
      <alignment horizontal="center" wrapText="1"/>
    </xf>
    <xf numFmtId="0" fontId="6" fillId="0" borderId="11" xfId="0" applyFont="1" applyBorder="1" applyAlignment="1">
      <alignment horizontal="center" wrapText="1"/>
    </xf>
    <xf numFmtId="0" fontId="6" fillId="0" borderId="12" xfId="0" applyFont="1" applyBorder="1" applyAlignment="1">
      <alignment horizontal="center" wrapText="1"/>
    </xf>
    <xf numFmtId="0" fontId="2" fillId="0" borderId="1" xfId="0" applyFont="1" applyBorder="1" applyAlignment="1">
      <alignment horizontal="left" wrapText="1"/>
    </xf>
    <xf numFmtId="0" fontId="2" fillId="0" borderId="6" xfId="0" applyFont="1" applyBorder="1" applyAlignment="1">
      <alignment horizontal="left" wrapText="1"/>
    </xf>
    <xf numFmtId="0" fontId="4" fillId="0" borderId="10" xfId="0" applyFont="1" applyBorder="1" applyAlignment="1">
      <alignment horizontal="left" wrapText="1"/>
    </xf>
    <xf numFmtId="0" fontId="4" fillId="0" borderId="11" xfId="0" applyFont="1" applyBorder="1" applyAlignment="1">
      <alignment horizontal="left" wrapText="1"/>
    </xf>
    <xf numFmtId="0" fontId="4" fillId="0" borderId="12" xfId="0" applyFont="1" applyBorder="1" applyAlignment="1">
      <alignment horizontal="left" wrapText="1"/>
    </xf>
    <xf numFmtId="0" fontId="2" fillId="0" borderId="8" xfId="0" applyFont="1" applyBorder="1" applyAlignment="1">
      <alignment horizontal="left" wrapText="1"/>
    </xf>
    <xf numFmtId="0" fontId="2" fillId="0" borderId="9" xfId="0" applyFont="1" applyBorder="1" applyAlignment="1">
      <alignment horizontal="left" wrapText="1"/>
    </xf>
    <xf numFmtId="0" fontId="1" fillId="0" borderId="0" xfId="0" applyFont="1" applyAlignment="1">
      <alignment horizontal="left" wrapText="1"/>
    </xf>
    <xf numFmtId="0" fontId="9" fillId="5" borderId="18"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9" fillId="5" borderId="22" xfId="0" applyFont="1" applyFill="1" applyBorder="1" applyAlignment="1">
      <alignment horizontal="center" vertical="center" wrapText="1"/>
    </xf>
    <xf numFmtId="0" fontId="9" fillId="5" borderId="15" xfId="0" applyFont="1" applyFill="1" applyBorder="1" applyAlignment="1">
      <alignment horizontal="left" vertical="center" wrapText="1"/>
    </xf>
    <xf numFmtId="0" fontId="9" fillId="5" borderId="16" xfId="0" applyFont="1" applyFill="1" applyBorder="1" applyAlignment="1">
      <alignment horizontal="left" vertical="center" wrapText="1"/>
    </xf>
    <xf numFmtId="0" fontId="9" fillId="5" borderId="17" xfId="0" applyFont="1" applyFill="1" applyBorder="1" applyAlignment="1">
      <alignment horizontal="left" vertical="center" wrapText="1"/>
    </xf>
    <xf numFmtId="0" fontId="4" fillId="0" borderId="29" xfId="0" applyFont="1" applyBorder="1" applyAlignment="1">
      <alignment horizontal="left" wrapText="1"/>
    </xf>
    <xf numFmtId="0" fontId="4" fillId="0" borderId="30" xfId="0" applyFont="1" applyBorder="1" applyAlignment="1">
      <alignment horizontal="left" wrapText="1"/>
    </xf>
    <xf numFmtId="0" fontId="4" fillId="0" borderId="31" xfId="0" applyFont="1" applyBorder="1" applyAlignment="1">
      <alignment horizontal="left" wrapText="1"/>
    </xf>
    <xf numFmtId="0" fontId="9" fillId="5" borderId="15"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9" fillId="5" borderId="17"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5" borderId="24" xfId="0" applyFont="1" applyFill="1" applyBorder="1" applyAlignment="1">
      <alignment horizontal="left" vertical="center" wrapText="1"/>
    </xf>
    <xf numFmtId="0" fontId="9" fillId="5" borderId="25" xfId="0" applyFont="1" applyFill="1" applyBorder="1" applyAlignment="1">
      <alignment horizontal="left" vertical="center" wrapText="1"/>
    </xf>
    <xf numFmtId="0" fontId="9" fillId="5" borderId="26" xfId="0" applyFont="1" applyFill="1" applyBorder="1" applyAlignment="1">
      <alignment horizontal="left" vertical="center" wrapText="1"/>
    </xf>
    <xf numFmtId="0" fontId="6" fillId="0" borderId="27" xfId="0" applyFont="1" applyBorder="1" applyAlignment="1">
      <alignment horizontal="left" wrapText="1"/>
    </xf>
    <xf numFmtId="0" fontId="6" fillId="0" borderId="28" xfId="0" applyFont="1" applyBorder="1" applyAlignment="1">
      <alignment horizontal="left" wrapText="1"/>
    </xf>
    <xf numFmtId="0" fontId="6" fillId="0" borderId="3" xfId="0" applyFont="1" applyBorder="1" applyAlignment="1">
      <alignment horizontal="left" wrapText="1"/>
    </xf>
    <xf numFmtId="0" fontId="6" fillId="0" borderId="4" xfId="0" applyFont="1" applyBorder="1" applyAlignment="1">
      <alignment horizontal="left" wrapText="1"/>
    </xf>
    <xf numFmtId="0" fontId="19" fillId="13" borderId="32" xfId="0" applyFont="1" applyFill="1" applyBorder="1" applyAlignment="1">
      <alignment horizontal="center" vertical="center" wrapText="1"/>
    </xf>
    <xf numFmtId="0" fontId="19" fillId="13" borderId="25" xfId="0" applyFont="1" applyFill="1" applyBorder="1" applyAlignment="1">
      <alignment horizontal="center" vertical="center" wrapText="1"/>
    </xf>
    <xf numFmtId="0" fontId="19" fillId="13" borderId="33" xfId="0" applyFont="1" applyFill="1" applyBorder="1" applyAlignment="1">
      <alignment horizontal="center" vertical="center" wrapText="1"/>
    </xf>
    <xf numFmtId="0" fontId="5" fillId="2" borderId="32" xfId="0" applyFont="1" applyFill="1" applyBorder="1" applyAlignment="1">
      <alignment horizontal="center" vertical="center"/>
    </xf>
    <xf numFmtId="0" fontId="5" fillId="2" borderId="25" xfId="0" applyFont="1" applyFill="1" applyBorder="1" applyAlignment="1">
      <alignment horizontal="center" vertical="center"/>
    </xf>
    <xf numFmtId="0" fontId="7" fillId="0" borderId="0" xfId="0" applyFont="1" applyAlignment="1">
      <alignment horizontal="center" vertical="top"/>
    </xf>
    <xf numFmtId="0" fontId="2" fillId="13" borderId="36" xfId="0" applyFont="1" applyFill="1" applyBorder="1" applyAlignment="1">
      <alignment horizontal="center" vertical="center" wrapText="1"/>
    </xf>
    <xf numFmtId="0" fontId="2" fillId="13" borderId="37" xfId="0" applyFont="1" applyFill="1" applyBorder="1" applyAlignment="1">
      <alignment horizontal="center" vertical="center" wrapText="1"/>
    </xf>
    <xf numFmtId="0" fontId="2" fillId="13" borderId="38" xfId="0" applyFont="1" applyFill="1" applyBorder="1" applyAlignment="1">
      <alignment horizontal="center" vertical="center" wrapText="1"/>
    </xf>
    <xf numFmtId="0" fontId="2" fillId="13" borderId="39" xfId="0" applyFont="1" applyFill="1" applyBorder="1" applyAlignment="1">
      <alignment horizontal="center" vertical="center" wrapText="1"/>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cellXfs>
  <cellStyles count="1">
    <cellStyle name="Normal" xfId="0" builtinId="0"/>
  </cellStyles>
  <dxfs count="0"/>
  <tableStyles count="1" defaultTableStyle="TableStyleMedium2" defaultPivotStyle="PivotStyleLight16">
    <tableStyle name="Invisible" pivot="0" table="0" count="0" xr9:uid="{36F89BEF-B869-4642-8D37-90DDE6FD936A}"/>
  </tableStyles>
  <colors>
    <mruColors>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8</xdr:col>
      <xdr:colOff>2070342</xdr:colOff>
      <xdr:row>1</xdr:row>
      <xdr:rowOff>133350</xdr:rowOff>
    </xdr:from>
    <xdr:to>
      <xdr:col>13</xdr:col>
      <xdr:colOff>3238500</xdr:colOff>
      <xdr:row>2</xdr:row>
      <xdr:rowOff>129394</xdr:rowOff>
    </xdr:to>
    <xdr:cxnSp macro="">
      <xdr:nvCxnSpPr>
        <xdr:cNvPr id="3" name="Connector: Elbow 2">
          <a:extLst>
            <a:ext uri="{FF2B5EF4-FFF2-40B4-BE49-F238E27FC236}">
              <a16:creationId xmlns:a16="http://schemas.microsoft.com/office/drawing/2014/main" id="{ABCCBCB4-5C6F-AE2F-FE04-E09D3920A6CD}"/>
            </a:ext>
          </a:extLst>
        </xdr:cNvPr>
        <xdr:cNvCxnSpPr/>
      </xdr:nvCxnSpPr>
      <xdr:spPr>
        <a:xfrm rot="10800000" flipV="1">
          <a:off x="14700492" y="323850"/>
          <a:ext cx="32314908" cy="205594"/>
        </a:xfrm>
        <a:prstGeom prst="bentConnector3">
          <a:avLst>
            <a:gd name="adj1" fmla="val 9999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2875472</xdr:colOff>
      <xdr:row>1</xdr:row>
      <xdr:rowOff>106033</xdr:rowOff>
    </xdr:from>
    <xdr:to>
      <xdr:col>20</xdr:col>
      <xdr:colOff>5114493</xdr:colOff>
      <xdr:row>2</xdr:row>
      <xdr:rowOff>131703</xdr:rowOff>
    </xdr:to>
    <xdr:cxnSp macro="">
      <xdr:nvCxnSpPr>
        <xdr:cNvPr id="9" name="Connector: Elbow 8">
          <a:extLst>
            <a:ext uri="{FF2B5EF4-FFF2-40B4-BE49-F238E27FC236}">
              <a16:creationId xmlns:a16="http://schemas.microsoft.com/office/drawing/2014/main" id="{E7AA2C35-9A81-AE18-CFDD-9ECB7CF25DEF}"/>
            </a:ext>
          </a:extLst>
        </xdr:cNvPr>
        <xdr:cNvCxnSpPr/>
      </xdr:nvCxnSpPr>
      <xdr:spPr>
        <a:xfrm>
          <a:off x="52816262" y="287910"/>
          <a:ext cx="39586429" cy="232633"/>
        </a:xfrm>
        <a:prstGeom prst="bentConnector3">
          <a:avLst>
            <a:gd name="adj1" fmla="val 100003"/>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EY" id="{9F6A4CAB-B78A-4E46-97BA-3338D0FD01E0}" userId="EY"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9" dT="2024-02-18T16:52:30.98" personId="{9F6A4CAB-B78A-4E46-97BA-3338D0FD01E0}" id="{45A04DE4-7D6D-4415-931A-5EA9C7BA6B7E}">
    <text>Pentru adăugarea altor funcții publice analizate, este necesară inserarea unor rânduri suplimentare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B1:K36"/>
  <sheetViews>
    <sheetView showGridLines="0" zoomScale="70" zoomScaleNormal="70" workbookViewId="0">
      <selection activeCell="D16" sqref="D16:I16"/>
    </sheetView>
  </sheetViews>
  <sheetFormatPr defaultColWidth="9.109375" defaultRowHeight="14.4" x14ac:dyDescent="0.3"/>
  <cols>
    <col min="1" max="1" width="2.5546875" style="1" customWidth="1"/>
    <col min="2" max="3" width="28.109375" style="1" customWidth="1"/>
    <col min="4" max="9" width="18.109375" style="1" customWidth="1"/>
    <col min="10" max="11" width="12.6640625" style="1" customWidth="1"/>
    <col min="12" max="16384" width="9.109375" style="1"/>
  </cols>
  <sheetData>
    <row r="1" spans="2:11" ht="9" customHeight="1" x14ac:dyDescent="0.3"/>
    <row r="2" spans="2:11" s="20" customFormat="1" ht="33" customHeight="1" thickBot="1" x14ac:dyDescent="0.35">
      <c r="B2" s="69" t="s">
        <v>227</v>
      </c>
      <c r="C2" s="69"/>
      <c r="D2" s="69"/>
      <c r="E2" s="69"/>
      <c r="F2" s="69"/>
      <c r="G2" s="69"/>
      <c r="H2" s="69"/>
      <c r="I2" s="69"/>
      <c r="J2" s="69"/>
      <c r="K2" s="69"/>
    </row>
    <row r="3" spans="2:11" s="20" customFormat="1" ht="24.6" customHeight="1" thickBot="1" x14ac:dyDescent="0.35">
      <c r="B3" s="77" t="s">
        <v>200</v>
      </c>
      <c r="C3" s="78"/>
      <c r="D3" s="78"/>
      <c r="E3" s="78"/>
      <c r="F3" s="78"/>
      <c r="G3" s="78"/>
      <c r="H3" s="78"/>
      <c r="I3" s="78"/>
      <c r="J3" s="78"/>
      <c r="K3" s="79"/>
    </row>
    <row r="4" spans="2:11" ht="39.6" customHeight="1" x14ac:dyDescent="0.3">
      <c r="B4" s="80" t="s">
        <v>229</v>
      </c>
      <c r="C4" s="81"/>
      <c r="D4" s="81"/>
      <c r="E4" s="81"/>
      <c r="F4" s="81"/>
      <c r="G4" s="81"/>
      <c r="H4" s="81"/>
      <c r="I4" s="81"/>
      <c r="J4" s="81"/>
      <c r="K4" s="82"/>
    </row>
    <row r="5" spans="2:11" ht="11.4" customHeight="1" thickBot="1" x14ac:dyDescent="0.35">
      <c r="B5" s="34"/>
      <c r="C5" s="34"/>
      <c r="D5" s="34"/>
      <c r="E5" s="34"/>
      <c r="F5" s="34"/>
      <c r="G5" s="34"/>
      <c r="H5" s="34"/>
      <c r="I5" s="34"/>
      <c r="J5" s="34"/>
      <c r="K5" s="34"/>
    </row>
    <row r="6" spans="2:11" ht="33.6" customHeight="1" thickBot="1" x14ac:dyDescent="0.35">
      <c r="B6" s="83" t="s">
        <v>201</v>
      </c>
      <c r="C6" s="84"/>
      <c r="D6" s="84"/>
      <c r="E6" s="84"/>
      <c r="F6" s="84"/>
      <c r="G6" s="84"/>
      <c r="H6" s="84"/>
      <c r="I6" s="84"/>
      <c r="J6" s="84"/>
      <c r="K6" s="85"/>
    </row>
    <row r="7" spans="2:11" ht="9" customHeight="1" thickBot="1" x14ac:dyDescent="0.35"/>
    <row r="8" spans="2:11" ht="30.75" customHeight="1" thickBot="1" x14ac:dyDescent="0.35">
      <c r="B8" s="56" t="s">
        <v>228</v>
      </c>
      <c r="C8" s="57"/>
      <c r="D8" s="57"/>
      <c r="E8" s="57"/>
      <c r="F8" s="57"/>
      <c r="G8" s="57"/>
      <c r="H8" s="57"/>
      <c r="I8" s="57"/>
      <c r="J8" s="57"/>
      <c r="K8" s="58"/>
    </row>
    <row r="9" spans="2:11" x14ac:dyDescent="0.3">
      <c r="B9" s="49" t="s">
        <v>88</v>
      </c>
      <c r="C9" s="50"/>
      <c r="D9" s="51" t="s">
        <v>89</v>
      </c>
      <c r="E9" s="52"/>
      <c r="F9" s="52"/>
      <c r="G9" s="52"/>
      <c r="H9" s="52"/>
      <c r="I9" s="50"/>
      <c r="J9" s="51" t="s">
        <v>90</v>
      </c>
      <c r="K9" s="53"/>
    </row>
    <row r="10" spans="2:11" ht="49.5" customHeight="1" x14ac:dyDescent="0.3">
      <c r="B10" s="54" t="s">
        <v>176</v>
      </c>
      <c r="C10" s="55"/>
      <c r="D10" s="61" t="s">
        <v>216</v>
      </c>
      <c r="E10" s="62"/>
      <c r="F10" s="62"/>
      <c r="G10" s="62"/>
      <c r="H10" s="62"/>
      <c r="I10" s="63"/>
      <c r="J10" s="59" t="s">
        <v>92</v>
      </c>
      <c r="K10" s="60"/>
    </row>
    <row r="11" spans="2:11" ht="33" customHeight="1" x14ac:dyDescent="0.3">
      <c r="B11" s="54" t="s">
        <v>219</v>
      </c>
      <c r="C11" s="55"/>
      <c r="D11" s="61" t="s">
        <v>175</v>
      </c>
      <c r="E11" s="62"/>
      <c r="F11" s="62"/>
      <c r="G11" s="62"/>
      <c r="H11" s="62"/>
      <c r="I11" s="63"/>
      <c r="J11" s="59" t="s">
        <v>92</v>
      </c>
      <c r="K11" s="60"/>
    </row>
    <row r="12" spans="2:11" ht="48.75" customHeight="1" x14ac:dyDescent="0.3">
      <c r="B12" s="54" t="s">
        <v>60</v>
      </c>
      <c r="C12" s="55"/>
      <c r="D12" s="61" t="s">
        <v>94</v>
      </c>
      <c r="E12" s="62"/>
      <c r="F12" s="62"/>
      <c r="G12" s="62"/>
      <c r="H12" s="62"/>
      <c r="I12" s="63"/>
      <c r="J12" s="59" t="s">
        <v>92</v>
      </c>
      <c r="K12" s="60"/>
    </row>
    <row r="13" spans="2:11" ht="52.5" customHeight="1" x14ac:dyDescent="0.3">
      <c r="B13" s="54" t="s">
        <v>61</v>
      </c>
      <c r="C13" s="55"/>
      <c r="D13" s="61" t="s">
        <v>95</v>
      </c>
      <c r="E13" s="62"/>
      <c r="F13" s="62"/>
      <c r="G13" s="62"/>
      <c r="H13" s="62"/>
      <c r="I13" s="63"/>
      <c r="J13" s="59" t="s">
        <v>92</v>
      </c>
      <c r="K13" s="60"/>
    </row>
    <row r="14" spans="2:11" ht="33" customHeight="1" x14ac:dyDescent="0.3">
      <c r="B14" s="54" t="s">
        <v>62</v>
      </c>
      <c r="C14" s="55"/>
      <c r="D14" s="61" t="s">
        <v>93</v>
      </c>
      <c r="E14" s="62"/>
      <c r="F14" s="62"/>
      <c r="G14" s="62"/>
      <c r="H14" s="62"/>
      <c r="I14" s="63"/>
      <c r="J14" s="59" t="s">
        <v>91</v>
      </c>
      <c r="K14" s="60"/>
    </row>
    <row r="15" spans="2:11" ht="33" customHeight="1" x14ac:dyDescent="0.3">
      <c r="B15" s="70" t="s">
        <v>220</v>
      </c>
      <c r="C15" s="71"/>
      <c r="D15" s="72" t="s">
        <v>217</v>
      </c>
      <c r="E15" s="73"/>
      <c r="F15" s="73"/>
      <c r="G15" s="73"/>
      <c r="H15" s="73"/>
      <c r="I15" s="74"/>
      <c r="J15" s="75" t="s">
        <v>215</v>
      </c>
      <c r="K15" s="76"/>
    </row>
    <row r="16" spans="2:11" ht="46.2" customHeight="1" thickBot="1" x14ac:dyDescent="0.35">
      <c r="B16" s="64" t="s">
        <v>222</v>
      </c>
      <c r="C16" s="65"/>
      <c r="D16" s="66" t="s">
        <v>218</v>
      </c>
      <c r="E16" s="66"/>
      <c r="F16" s="66"/>
      <c r="G16" s="66"/>
      <c r="H16" s="66"/>
      <c r="I16" s="66"/>
      <c r="J16" s="67" t="s">
        <v>215</v>
      </c>
      <c r="K16" s="68"/>
    </row>
    <row r="17" spans="2:11" ht="64.2" customHeight="1" thickBot="1" x14ac:dyDescent="0.35">
      <c r="B17" s="64" t="s">
        <v>221</v>
      </c>
      <c r="C17" s="65"/>
      <c r="D17" s="66" t="s">
        <v>223</v>
      </c>
      <c r="E17" s="66"/>
      <c r="F17" s="66"/>
      <c r="G17" s="66"/>
      <c r="H17" s="66"/>
      <c r="I17" s="66"/>
      <c r="J17" s="67" t="s">
        <v>215</v>
      </c>
      <c r="K17" s="68"/>
    </row>
    <row r="18" spans="2:11" ht="20.399999999999999" customHeight="1" x14ac:dyDescent="0.3">
      <c r="B18" s="40"/>
      <c r="C18" s="40"/>
      <c r="D18" s="40"/>
      <c r="E18" s="40"/>
      <c r="F18" s="40"/>
      <c r="G18" s="40"/>
      <c r="H18" s="40"/>
      <c r="I18" s="40"/>
      <c r="J18" s="40"/>
      <c r="K18" s="40"/>
    </row>
    <row r="19" spans="2:11" ht="25.5" customHeight="1" x14ac:dyDescent="0.3"/>
    <row r="21" spans="2:11" ht="33" customHeight="1" x14ac:dyDescent="0.3"/>
    <row r="22" spans="2:11" ht="33" customHeight="1" x14ac:dyDescent="0.3"/>
    <row r="23" spans="2:11" ht="9.75" customHeight="1" x14ac:dyDescent="0.3"/>
    <row r="24" spans="2:11" ht="33" customHeight="1" x14ac:dyDescent="0.3"/>
    <row r="25" spans="2:11" ht="33" customHeight="1" x14ac:dyDescent="0.3"/>
    <row r="26" spans="2:11" ht="53.25" customHeight="1" x14ac:dyDescent="0.3"/>
    <row r="27" spans="2:11" ht="33" customHeight="1" x14ac:dyDescent="0.3"/>
    <row r="28" spans="2:11" ht="66.75" customHeight="1" x14ac:dyDescent="0.3"/>
    <row r="29" spans="2:11" ht="9.75" customHeight="1" x14ac:dyDescent="0.3"/>
    <row r="30" spans="2:11" ht="50.25" customHeight="1" x14ac:dyDescent="0.3"/>
    <row r="31" spans="2:11" ht="66.75" customHeight="1" x14ac:dyDescent="0.3"/>
    <row r="32" spans="2:11" ht="183" customHeight="1" x14ac:dyDescent="0.3"/>
    <row r="33" ht="9.75" customHeight="1" x14ac:dyDescent="0.3"/>
    <row r="34" ht="33" customHeight="1" x14ac:dyDescent="0.3"/>
    <row r="35" ht="6.75" customHeight="1" x14ac:dyDescent="0.3"/>
    <row r="36" ht="33" customHeight="1" x14ac:dyDescent="0.3"/>
  </sheetData>
  <mergeCells count="32">
    <mergeCell ref="B2:K2"/>
    <mergeCell ref="B15:C15"/>
    <mergeCell ref="D15:I15"/>
    <mergeCell ref="J15:K15"/>
    <mergeCell ref="J10:K10"/>
    <mergeCell ref="B10:C10"/>
    <mergeCell ref="D12:I12"/>
    <mergeCell ref="D10:I10"/>
    <mergeCell ref="D14:I14"/>
    <mergeCell ref="D13:I13"/>
    <mergeCell ref="B13:C13"/>
    <mergeCell ref="B14:C14"/>
    <mergeCell ref="J13:K13"/>
    <mergeCell ref="B3:K3"/>
    <mergeCell ref="B4:K4"/>
    <mergeCell ref="B6:K6"/>
    <mergeCell ref="B17:C17"/>
    <mergeCell ref="D17:I17"/>
    <mergeCell ref="J17:K17"/>
    <mergeCell ref="B16:C16"/>
    <mergeCell ref="J14:K14"/>
    <mergeCell ref="D16:I16"/>
    <mergeCell ref="J16:K16"/>
    <mergeCell ref="B9:C9"/>
    <mergeCell ref="D9:I9"/>
    <mergeCell ref="J9:K9"/>
    <mergeCell ref="B12:C12"/>
    <mergeCell ref="B8:K8"/>
    <mergeCell ref="J12:K12"/>
    <mergeCell ref="B11:C11"/>
    <mergeCell ref="D11:I11"/>
    <mergeCell ref="J11:K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79998168889431442"/>
    <pageSetUpPr fitToPage="1"/>
  </sheetPr>
  <dimension ref="B1:S50"/>
  <sheetViews>
    <sheetView showGridLines="0" zoomScale="40" zoomScaleNormal="40" zoomScaleSheetLayoutView="40" workbookViewId="0">
      <selection activeCell="G32" sqref="G32"/>
    </sheetView>
  </sheetViews>
  <sheetFormatPr defaultColWidth="9.109375" defaultRowHeight="14.4" x14ac:dyDescent="0.3"/>
  <cols>
    <col min="1" max="1" width="2.44140625" style="3" customWidth="1"/>
    <col min="2" max="2" width="12.109375" style="3" bestFit="1" customWidth="1"/>
    <col min="3" max="3" width="37.6640625" style="3" bestFit="1" customWidth="1"/>
    <col min="4" max="4" width="8" style="3" customWidth="1"/>
    <col min="5" max="5" width="14.109375" style="3" customWidth="1"/>
    <col min="6" max="6" width="8" style="3" customWidth="1"/>
    <col min="7" max="7" width="21.5546875" style="3" customWidth="1"/>
    <col min="8" max="8" width="27.33203125" style="3" bestFit="1" customWidth="1"/>
    <col min="9" max="9" width="25.5546875" style="3" customWidth="1"/>
    <col min="10" max="10" width="31.6640625" style="3" customWidth="1"/>
    <col min="11" max="11" width="17.44140625" style="3" customWidth="1"/>
    <col min="12" max="12" width="31.6640625" style="3" customWidth="1"/>
    <col min="13" max="13" width="17.44140625" style="3" customWidth="1"/>
    <col min="14" max="14" width="31.6640625" style="3" customWidth="1"/>
    <col min="15" max="15" width="17.44140625" style="3" customWidth="1"/>
    <col min="16" max="16" width="31.6640625" style="3" customWidth="1"/>
    <col min="17" max="17" width="17.44140625" style="3" customWidth="1"/>
    <col min="18" max="18" width="52.6640625" style="3" bestFit="1" customWidth="1"/>
    <col min="19" max="19" width="46.6640625" style="3" customWidth="1"/>
    <col min="20" max="16384" width="9.109375" style="3"/>
  </cols>
  <sheetData>
    <row r="1" spans="2:19" ht="24.75" customHeight="1" x14ac:dyDescent="0.3">
      <c r="S1" s="7" t="s">
        <v>41</v>
      </c>
    </row>
    <row r="2" spans="2:19" ht="51" customHeight="1" x14ac:dyDescent="0.3">
      <c r="S2" s="7" t="s">
        <v>42</v>
      </c>
    </row>
    <row r="3" spans="2:19" ht="24.75" customHeight="1" x14ac:dyDescent="0.3">
      <c r="S3" s="7" t="s">
        <v>43</v>
      </c>
    </row>
    <row r="4" spans="2:19" ht="24.75" customHeight="1" x14ac:dyDescent="0.3"/>
    <row r="5" spans="2:19" ht="24.75" customHeight="1" x14ac:dyDescent="0.3">
      <c r="B5" s="123" t="s">
        <v>5</v>
      </c>
      <c r="C5" s="123"/>
      <c r="D5" s="123"/>
      <c r="E5" s="123"/>
      <c r="F5" s="123"/>
      <c r="G5" s="123"/>
      <c r="H5" s="123"/>
      <c r="I5" s="123"/>
      <c r="J5" s="123"/>
      <c r="K5" s="123"/>
      <c r="L5" s="123"/>
      <c r="M5" s="123"/>
      <c r="N5" s="123"/>
      <c r="O5" s="123"/>
      <c r="P5" s="123"/>
      <c r="Q5" s="123"/>
      <c r="R5" s="123"/>
      <c r="S5" s="123"/>
    </row>
    <row r="6" spans="2:19" ht="7.5" customHeight="1" thickBot="1" x14ac:dyDescent="0.4">
      <c r="B6" s="8"/>
      <c r="C6" s="8"/>
      <c r="D6" s="8"/>
      <c r="E6" s="8"/>
      <c r="F6" s="8"/>
      <c r="G6" s="8"/>
      <c r="H6" s="8"/>
      <c r="I6" s="8"/>
      <c r="J6" s="8"/>
      <c r="K6" s="8"/>
      <c r="L6" s="8"/>
      <c r="M6" s="8"/>
      <c r="N6" s="8"/>
      <c r="O6" s="8"/>
      <c r="P6" s="8"/>
      <c r="Q6" s="8"/>
      <c r="R6" s="8"/>
      <c r="S6" s="8"/>
    </row>
    <row r="7" spans="2:19" ht="28.5" customHeight="1" thickBot="1" x14ac:dyDescent="0.35">
      <c r="B7" s="15">
        <v>1</v>
      </c>
      <c r="C7" s="124" t="s">
        <v>6</v>
      </c>
      <c r="D7" s="125"/>
      <c r="E7" s="125"/>
      <c r="F7" s="125"/>
      <c r="G7" s="126"/>
      <c r="H7" s="127" t="s">
        <v>7</v>
      </c>
      <c r="I7" s="127"/>
      <c r="J7" s="127"/>
      <c r="K7" s="127"/>
      <c r="L7" s="127"/>
      <c r="M7" s="127"/>
      <c r="N7" s="127"/>
      <c r="O7" s="127"/>
      <c r="P7" s="127"/>
      <c r="Q7" s="127"/>
      <c r="R7" s="127"/>
      <c r="S7" s="128"/>
    </row>
    <row r="8" spans="2:19" ht="7.5" customHeight="1" thickBot="1" x14ac:dyDescent="0.4">
      <c r="B8" s="8"/>
      <c r="C8" s="8"/>
      <c r="D8" s="8"/>
      <c r="E8" s="8"/>
      <c r="F8" s="8"/>
      <c r="G8" s="8"/>
      <c r="H8" s="8"/>
      <c r="I8" s="8"/>
      <c r="J8" s="8"/>
      <c r="K8" s="8"/>
      <c r="L8" s="8"/>
      <c r="M8" s="8"/>
      <c r="N8" s="8"/>
      <c r="O8" s="8"/>
      <c r="P8" s="8"/>
      <c r="Q8" s="8"/>
      <c r="R8" s="8"/>
      <c r="S8" s="8"/>
    </row>
    <row r="9" spans="2:19" ht="28.5" customHeight="1" x14ac:dyDescent="0.3">
      <c r="B9" s="16">
        <v>2</v>
      </c>
      <c r="C9" s="114" t="s">
        <v>8</v>
      </c>
      <c r="D9" s="115"/>
      <c r="E9" s="115"/>
      <c r="F9" s="115"/>
      <c r="G9" s="116"/>
      <c r="H9" s="129" t="s">
        <v>40</v>
      </c>
      <c r="I9" s="129"/>
      <c r="J9" s="129"/>
      <c r="K9" s="129"/>
      <c r="L9" s="129"/>
      <c r="M9" s="129"/>
      <c r="N9" s="129"/>
      <c r="O9" s="129"/>
      <c r="P9" s="129"/>
      <c r="Q9" s="129"/>
      <c r="R9" s="129"/>
      <c r="S9" s="130"/>
    </row>
    <row r="10" spans="2:19" ht="15" x14ac:dyDescent="0.35">
      <c r="B10" s="17" t="s">
        <v>3</v>
      </c>
      <c r="C10" s="104" t="s">
        <v>9</v>
      </c>
      <c r="D10" s="105"/>
      <c r="E10" s="105"/>
      <c r="F10" s="105"/>
      <c r="G10" s="106"/>
      <c r="H10" s="102"/>
      <c r="I10" s="102"/>
      <c r="J10" s="102"/>
      <c r="K10" s="102"/>
      <c r="L10" s="102"/>
      <c r="M10" s="102"/>
      <c r="N10" s="102"/>
      <c r="O10" s="102"/>
      <c r="P10" s="102"/>
      <c r="Q10" s="102"/>
      <c r="R10" s="102"/>
      <c r="S10" s="103"/>
    </row>
    <row r="11" spans="2:19" ht="15" x14ac:dyDescent="0.35">
      <c r="B11" s="17" t="s">
        <v>4</v>
      </c>
      <c r="C11" s="104" t="s">
        <v>10</v>
      </c>
      <c r="D11" s="105"/>
      <c r="E11" s="105"/>
      <c r="F11" s="105"/>
      <c r="G11" s="106"/>
      <c r="H11" s="102"/>
      <c r="I11" s="102"/>
      <c r="J11" s="102"/>
      <c r="K11" s="102"/>
      <c r="L11" s="102"/>
      <c r="M11" s="102"/>
      <c r="N11" s="102"/>
      <c r="O11" s="102"/>
      <c r="P11" s="102"/>
      <c r="Q11" s="102"/>
      <c r="R11" s="102"/>
      <c r="S11" s="103"/>
    </row>
    <row r="12" spans="2:19" ht="15" x14ac:dyDescent="0.35">
      <c r="B12" s="17" t="s">
        <v>21</v>
      </c>
      <c r="C12" s="104" t="s">
        <v>11</v>
      </c>
      <c r="D12" s="105"/>
      <c r="E12" s="105"/>
      <c r="F12" s="105"/>
      <c r="G12" s="106"/>
      <c r="H12" s="102"/>
      <c r="I12" s="102"/>
      <c r="J12" s="102"/>
      <c r="K12" s="102"/>
      <c r="L12" s="102"/>
      <c r="M12" s="102"/>
      <c r="N12" s="102"/>
      <c r="O12" s="102"/>
      <c r="P12" s="102"/>
      <c r="Q12" s="102"/>
      <c r="R12" s="102"/>
      <c r="S12" s="103"/>
    </row>
    <row r="13" spans="2:19" ht="15" x14ac:dyDescent="0.35">
      <c r="B13" s="17" t="s">
        <v>22</v>
      </c>
      <c r="C13" s="104" t="s">
        <v>12</v>
      </c>
      <c r="D13" s="105"/>
      <c r="E13" s="105"/>
      <c r="F13" s="105"/>
      <c r="G13" s="106"/>
      <c r="H13" s="102"/>
      <c r="I13" s="102"/>
      <c r="J13" s="102"/>
      <c r="K13" s="102"/>
      <c r="L13" s="102"/>
      <c r="M13" s="102"/>
      <c r="N13" s="102"/>
      <c r="O13" s="102"/>
      <c r="P13" s="102"/>
      <c r="Q13" s="102"/>
      <c r="R13" s="102"/>
      <c r="S13" s="103"/>
    </row>
    <row r="14" spans="2:19" ht="15" x14ac:dyDescent="0.35">
      <c r="B14" s="17" t="s">
        <v>23</v>
      </c>
      <c r="C14" s="104" t="s">
        <v>13</v>
      </c>
      <c r="D14" s="105"/>
      <c r="E14" s="105"/>
      <c r="F14" s="105"/>
      <c r="G14" s="106"/>
      <c r="H14" s="102"/>
      <c r="I14" s="102"/>
      <c r="J14" s="102"/>
      <c r="K14" s="102"/>
      <c r="L14" s="102"/>
      <c r="M14" s="102"/>
      <c r="N14" s="102"/>
      <c r="O14" s="102"/>
      <c r="P14" s="102"/>
      <c r="Q14" s="102"/>
      <c r="R14" s="102"/>
      <c r="S14" s="103"/>
    </row>
    <row r="15" spans="2:19" ht="15" x14ac:dyDescent="0.35">
      <c r="B15" s="17" t="s">
        <v>24</v>
      </c>
      <c r="C15" s="104" t="s">
        <v>14</v>
      </c>
      <c r="D15" s="105"/>
      <c r="E15" s="105"/>
      <c r="F15" s="105"/>
      <c r="G15" s="106"/>
      <c r="H15" s="102"/>
      <c r="I15" s="102"/>
      <c r="J15" s="102"/>
      <c r="K15" s="102"/>
      <c r="L15" s="102"/>
      <c r="M15" s="102"/>
      <c r="N15" s="102"/>
      <c r="O15" s="102"/>
      <c r="P15" s="102"/>
      <c r="Q15" s="102"/>
      <c r="R15" s="102"/>
      <c r="S15" s="103"/>
    </row>
    <row r="16" spans="2:19" ht="15" x14ac:dyDescent="0.35">
      <c r="B16" s="17" t="s">
        <v>25</v>
      </c>
      <c r="C16" s="104" t="s">
        <v>15</v>
      </c>
      <c r="D16" s="105"/>
      <c r="E16" s="105"/>
      <c r="F16" s="105"/>
      <c r="G16" s="106"/>
      <c r="H16" s="102"/>
      <c r="I16" s="102"/>
      <c r="J16" s="102"/>
      <c r="K16" s="102"/>
      <c r="L16" s="102"/>
      <c r="M16" s="102"/>
      <c r="N16" s="102"/>
      <c r="O16" s="102"/>
      <c r="P16" s="102"/>
      <c r="Q16" s="102"/>
      <c r="R16" s="102"/>
      <c r="S16" s="103"/>
    </row>
    <row r="17" spans="2:19" ht="15" x14ac:dyDescent="0.35">
      <c r="B17" s="17" t="s">
        <v>26</v>
      </c>
      <c r="C17" s="104" t="s">
        <v>16</v>
      </c>
      <c r="D17" s="105"/>
      <c r="E17" s="105"/>
      <c r="F17" s="105"/>
      <c r="G17" s="106"/>
      <c r="H17" s="102"/>
      <c r="I17" s="102"/>
      <c r="J17" s="102"/>
      <c r="K17" s="102"/>
      <c r="L17" s="102"/>
      <c r="M17" s="102"/>
      <c r="N17" s="102"/>
      <c r="O17" s="102"/>
      <c r="P17" s="102"/>
      <c r="Q17" s="102"/>
      <c r="R17" s="102"/>
      <c r="S17" s="103"/>
    </row>
    <row r="18" spans="2:19" ht="15" x14ac:dyDescent="0.35">
      <c r="B18" s="17" t="s">
        <v>27</v>
      </c>
      <c r="C18" s="104" t="s">
        <v>17</v>
      </c>
      <c r="D18" s="105"/>
      <c r="E18" s="105"/>
      <c r="F18" s="105"/>
      <c r="G18" s="106"/>
      <c r="H18" s="102"/>
      <c r="I18" s="102"/>
      <c r="J18" s="102"/>
      <c r="K18" s="102"/>
      <c r="L18" s="102"/>
      <c r="M18" s="102"/>
      <c r="N18" s="102"/>
      <c r="O18" s="102"/>
      <c r="P18" s="102"/>
      <c r="Q18" s="102"/>
      <c r="R18" s="102"/>
      <c r="S18" s="103"/>
    </row>
    <row r="19" spans="2:19" ht="15" x14ac:dyDescent="0.35">
      <c r="B19" s="17" t="s">
        <v>28</v>
      </c>
      <c r="C19" s="104" t="s">
        <v>18</v>
      </c>
      <c r="D19" s="105"/>
      <c r="E19" s="105"/>
      <c r="F19" s="105"/>
      <c r="G19" s="106"/>
      <c r="H19" s="102"/>
      <c r="I19" s="102"/>
      <c r="J19" s="102"/>
      <c r="K19" s="102"/>
      <c r="L19" s="102"/>
      <c r="M19" s="102"/>
      <c r="N19" s="102"/>
      <c r="O19" s="102"/>
      <c r="P19" s="102"/>
      <c r="Q19" s="102"/>
      <c r="R19" s="102"/>
      <c r="S19" s="103"/>
    </row>
    <row r="20" spans="2:19" ht="15" x14ac:dyDescent="0.35">
      <c r="B20" s="17" t="s">
        <v>29</v>
      </c>
      <c r="C20" s="104" t="s">
        <v>19</v>
      </c>
      <c r="D20" s="105"/>
      <c r="E20" s="105"/>
      <c r="F20" s="105"/>
      <c r="G20" s="106"/>
      <c r="H20" s="102"/>
      <c r="I20" s="102"/>
      <c r="J20" s="102"/>
      <c r="K20" s="102"/>
      <c r="L20" s="102"/>
      <c r="M20" s="102"/>
      <c r="N20" s="102"/>
      <c r="O20" s="102"/>
      <c r="P20" s="102"/>
      <c r="Q20" s="102"/>
      <c r="R20" s="102"/>
      <c r="S20" s="103"/>
    </row>
    <row r="21" spans="2:19" ht="15.6" thickBot="1" x14ac:dyDescent="0.4">
      <c r="B21" s="18" t="s">
        <v>30</v>
      </c>
      <c r="C21" s="117" t="s">
        <v>20</v>
      </c>
      <c r="D21" s="118"/>
      <c r="E21" s="118"/>
      <c r="F21" s="118"/>
      <c r="G21" s="119"/>
      <c r="H21" s="107"/>
      <c r="I21" s="107"/>
      <c r="J21" s="107"/>
      <c r="K21" s="107"/>
      <c r="L21" s="107"/>
      <c r="M21" s="107"/>
      <c r="N21" s="107"/>
      <c r="O21" s="107"/>
      <c r="P21" s="107"/>
      <c r="Q21" s="107"/>
      <c r="R21" s="107"/>
      <c r="S21" s="108"/>
    </row>
    <row r="22" spans="2:19" ht="7.5" customHeight="1" thickBot="1" x14ac:dyDescent="0.4">
      <c r="B22" s="8"/>
      <c r="C22" s="8"/>
      <c r="D22" s="8"/>
      <c r="E22" s="8"/>
      <c r="F22" s="8"/>
      <c r="G22" s="8"/>
      <c r="H22" s="8"/>
      <c r="I22" s="8"/>
      <c r="J22" s="8"/>
      <c r="K22" s="8"/>
      <c r="L22" s="8"/>
      <c r="M22" s="8"/>
      <c r="N22" s="8"/>
      <c r="O22" s="8"/>
      <c r="P22" s="8"/>
      <c r="Q22" s="8"/>
      <c r="R22" s="8"/>
      <c r="S22" s="8"/>
    </row>
    <row r="23" spans="2:19" s="4" customFormat="1" ht="75.75" customHeight="1" x14ac:dyDescent="0.3">
      <c r="B23" s="87">
        <v>3</v>
      </c>
      <c r="C23" s="114" t="s">
        <v>31</v>
      </c>
      <c r="D23" s="115"/>
      <c r="E23" s="115"/>
      <c r="F23" s="115"/>
      <c r="G23" s="116"/>
      <c r="H23" s="110" t="s">
        <v>32</v>
      </c>
      <c r="I23" s="110" t="s">
        <v>57</v>
      </c>
      <c r="J23" s="120" t="s">
        <v>58</v>
      </c>
      <c r="K23" s="121"/>
      <c r="L23" s="121"/>
      <c r="M23" s="121"/>
      <c r="N23" s="121"/>
      <c r="O23" s="121"/>
      <c r="P23" s="121"/>
      <c r="Q23" s="122"/>
      <c r="R23" s="110" t="s">
        <v>35</v>
      </c>
      <c r="S23" s="112" t="s">
        <v>59</v>
      </c>
    </row>
    <row r="24" spans="2:19" s="4" customFormat="1" ht="120.75" customHeight="1" thickBot="1" x14ac:dyDescent="0.35">
      <c r="B24" s="88"/>
      <c r="C24" s="11" t="s">
        <v>49</v>
      </c>
      <c r="D24" s="11" t="s">
        <v>50</v>
      </c>
      <c r="E24" s="11" t="s">
        <v>1</v>
      </c>
      <c r="F24" s="11" t="s">
        <v>51</v>
      </c>
      <c r="G24" s="11" t="s">
        <v>52</v>
      </c>
      <c r="H24" s="111"/>
      <c r="I24" s="111"/>
      <c r="J24" s="12" t="s">
        <v>53</v>
      </c>
      <c r="K24" s="13" t="s">
        <v>0</v>
      </c>
      <c r="L24" s="12" t="s">
        <v>54</v>
      </c>
      <c r="M24" s="13" t="s">
        <v>0</v>
      </c>
      <c r="N24" s="12" t="s">
        <v>55</v>
      </c>
      <c r="O24" s="13" t="s">
        <v>0</v>
      </c>
      <c r="P24" s="14" t="s">
        <v>56</v>
      </c>
      <c r="Q24" s="13" t="s">
        <v>0</v>
      </c>
      <c r="R24" s="111"/>
      <c r="S24" s="113"/>
    </row>
    <row r="25" spans="2:19" ht="54" customHeight="1" x14ac:dyDescent="0.3">
      <c r="B25" s="10">
        <v>1</v>
      </c>
      <c r="C25" s="10"/>
      <c r="D25" s="10"/>
      <c r="E25" s="10"/>
      <c r="F25" s="10"/>
      <c r="G25" s="10"/>
      <c r="H25" s="10"/>
      <c r="I25" s="10"/>
      <c r="J25" s="10"/>
      <c r="K25" s="10"/>
      <c r="L25" s="10"/>
      <c r="M25" s="10"/>
      <c r="N25" s="10"/>
      <c r="O25" s="10"/>
      <c r="P25" s="10"/>
      <c r="Q25" s="10"/>
      <c r="R25" s="10"/>
      <c r="S25" s="10"/>
    </row>
    <row r="26" spans="2:19" ht="54" customHeight="1" x14ac:dyDescent="0.3">
      <c r="B26" s="9">
        <v>2</v>
      </c>
      <c r="C26" s="9"/>
      <c r="D26" s="9"/>
      <c r="E26" s="9"/>
      <c r="F26" s="9"/>
      <c r="G26" s="9"/>
      <c r="H26" s="9"/>
      <c r="I26" s="9"/>
      <c r="J26" s="9"/>
      <c r="K26" s="9"/>
      <c r="L26" s="9"/>
      <c r="M26" s="9"/>
      <c r="N26" s="9"/>
      <c r="O26" s="9"/>
      <c r="P26" s="9"/>
      <c r="Q26" s="9"/>
      <c r="R26" s="9"/>
      <c r="S26" s="9"/>
    </row>
    <row r="27" spans="2:19" ht="54" customHeight="1" x14ac:dyDescent="0.3">
      <c r="B27" s="9">
        <v>3</v>
      </c>
      <c r="C27" s="9"/>
      <c r="D27" s="9"/>
      <c r="E27" s="9"/>
      <c r="F27" s="9"/>
      <c r="G27" s="9"/>
      <c r="H27" s="9"/>
      <c r="I27" s="9"/>
      <c r="J27" s="9"/>
      <c r="K27" s="9"/>
      <c r="L27" s="9"/>
      <c r="M27" s="9"/>
      <c r="N27" s="9"/>
      <c r="O27" s="9"/>
      <c r="P27" s="9"/>
      <c r="Q27" s="9"/>
      <c r="R27" s="9"/>
      <c r="S27" s="9"/>
    </row>
    <row r="28" spans="2:19" ht="54" customHeight="1" x14ac:dyDescent="0.3">
      <c r="B28" s="9">
        <v>4</v>
      </c>
      <c r="C28" s="9"/>
      <c r="D28" s="9"/>
      <c r="E28" s="9"/>
      <c r="F28" s="9"/>
      <c r="G28" s="9"/>
      <c r="H28" s="9"/>
      <c r="I28" s="9"/>
      <c r="J28" s="9"/>
      <c r="K28" s="9"/>
      <c r="L28" s="9"/>
      <c r="M28" s="9"/>
      <c r="N28" s="9"/>
      <c r="O28" s="9"/>
      <c r="P28" s="9"/>
      <c r="Q28" s="9"/>
      <c r="R28" s="9"/>
      <c r="S28" s="9"/>
    </row>
    <row r="29" spans="2:19" ht="54" customHeight="1" x14ac:dyDescent="0.3">
      <c r="B29" s="9">
        <v>5</v>
      </c>
      <c r="C29" s="9"/>
      <c r="D29" s="9"/>
      <c r="E29" s="9"/>
      <c r="F29" s="9"/>
      <c r="G29" s="9"/>
      <c r="H29" s="9"/>
      <c r="I29" s="9"/>
      <c r="J29" s="9"/>
      <c r="K29" s="9"/>
      <c r="L29" s="9"/>
      <c r="M29" s="9"/>
      <c r="N29" s="9"/>
      <c r="O29" s="9"/>
      <c r="P29" s="9"/>
      <c r="Q29" s="9"/>
      <c r="R29" s="9"/>
      <c r="S29" s="9"/>
    </row>
    <row r="30" spans="2:19" ht="54" customHeight="1" x14ac:dyDescent="0.3">
      <c r="B30" s="9">
        <v>6</v>
      </c>
      <c r="C30" s="9"/>
      <c r="D30" s="9"/>
      <c r="E30" s="9"/>
      <c r="F30" s="9"/>
      <c r="G30" s="9"/>
      <c r="H30" s="9"/>
      <c r="I30" s="9"/>
      <c r="J30" s="9"/>
      <c r="K30" s="9"/>
      <c r="L30" s="9"/>
      <c r="M30" s="9"/>
      <c r="N30" s="9"/>
      <c r="O30" s="9"/>
      <c r="P30" s="9"/>
      <c r="Q30" s="9"/>
      <c r="R30" s="9"/>
      <c r="S30" s="9"/>
    </row>
    <row r="31" spans="2:19" ht="54" customHeight="1" x14ac:dyDescent="0.3">
      <c r="B31" s="9">
        <v>7</v>
      </c>
      <c r="C31" s="9"/>
      <c r="D31" s="9"/>
      <c r="E31" s="9"/>
      <c r="F31" s="9"/>
      <c r="G31" s="9"/>
      <c r="H31" s="9"/>
      <c r="I31" s="9"/>
      <c r="J31" s="9"/>
      <c r="K31" s="9"/>
      <c r="L31" s="9"/>
      <c r="M31" s="9"/>
      <c r="N31" s="9"/>
      <c r="O31" s="9"/>
      <c r="P31" s="9"/>
      <c r="Q31" s="9"/>
      <c r="R31" s="9"/>
      <c r="S31" s="9"/>
    </row>
    <row r="32" spans="2:19" ht="54" customHeight="1" x14ac:dyDescent="0.3">
      <c r="B32" s="9">
        <v>8</v>
      </c>
      <c r="C32" s="9"/>
      <c r="D32" s="9"/>
      <c r="E32" s="9"/>
      <c r="F32" s="9"/>
      <c r="G32" s="9"/>
      <c r="H32" s="9"/>
      <c r="I32" s="9"/>
      <c r="J32" s="9"/>
      <c r="K32" s="9"/>
      <c r="L32" s="9"/>
      <c r="M32" s="9"/>
      <c r="N32" s="9"/>
      <c r="O32" s="9"/>
      <c r="P32" s="9"/>
      <c r="Q32" s="9"/>
      <c r="R32" s="9"/>
      <c r="S32" s="9"/>
    </row>
    <row r="33" spans="2:19" ht="54" customHeight="1" x14ac:dyDescent="0.3">
      <c r="B33" s="9">
        <v>9</v>
      </c>
      <c r="C33" s="9"/>
      <c r="D33" s="9"/>
      <c r="E33" s="9"/>
      <c r="F33" s="9"/>
      <c r="G33" s="9"/>
      <c r="H33" s="9"/>
      <c r="I33" s="9"/>
      <c r="J33" s="9"/>
      <c r="K33" s="9"/>
      <c r="L33" s="9"/>
      <c r="M33" s="9"/>
      <c r="N33" s="9"/>
      <c r="O33" s="9"/>
      <c r="P33" s="9"/>
      <c r="Q33" s="9"/>
      <c r="R33" s="9"/>
      <c r="S33" s="9"/>
    </row>
    <row r="34" spans="2:19" ht="54" customHeight="1" x14ac:dyDescent="0.3">
      <c r="B34" s="9">
        <v>10</v>
      </c>
      <c r="C34" s="9"/>
      <c r="D34" s="9"/>
      <c r="E34" s="9"/>
      <c r="F34" s="9"/>
      <c r="G34" s="9"/>
      <c r="H34" s="9"/>
      <c r="I34" s="9"/>
      <c r="J34" s="9"/>
      <c r="K34" s="9"/>
      <c r="L34" s="9"/>
      <c r="M34" s="9"/>
      <c r="N34" s="9"/>
      <c r="O34" s="9"/>
      <c r="P34" s="9"/>
      <c r="Q34" s="9"/>
      <c r="R34" s="9"/>
      <c r="S34" s="9"/>
    </row>
    <row r="35" spans="2:19" ht="54" customHeight="1" x14ac:dyDescent="0.3">
      <c r="B35" s="9">
        <v>11</v>
      </c>
      <c r="C35" s="9"/>
      <c r="D35" s="9"/>
      <c r="E35" s="9"/>
      <c r="F35" s="9"/>
      <c r="G35" s="9"/>
      <c r="H35" s="9"/>
      <c r="I35" s="9"/>
      <c r="J35" s="9"/>
      <c r="K35" s="9"/>
      <c r="L35" s="9"/>
      <c r="M35" s="9"/>
      <c r="N35" s="9"/>
      <c r="O35" s="9"/>
      <c r="P35" s="9"/>
      <c r="Q35" s="9"/>
      <c r="R35" s="9"/>
      <c r="S35" s="9"/>
    </row>
    <row r="36" spans="2:19" ht="54" customHeight="1" x14ac:dyDescent="0.3">
      <c r="B36" s="9">
        <v>12</v>
      </c>
      <c r="C36" s="9"/>
      <c r="D36" s="9"/>
      <c r="E36" s="9"/>
      <c r="F36" s="9"/>
      <c r="G36" s="9"/>
      <c r="H36" s="9"/>
      <c r="I36" s="9"/>
      <c r="J36" s="9"/>
      <c r="K36" s="9"/>
      <c r="L36" s="9"/>
      <c r="M36" s="9"/>
      <c r="N36" s="9"/>
      <c r="O36" s="9"/>
      <c r="P36" s="9"/>
      <c r="Q36" s="9"/>
      <c r="R36" s="9"/>
      <c r="S36" s="9"/>
    </row>
    <row r="37" spans="2:19" ht="54" customHeight="1" x14ac:dyDescent="0.3">
      <c r="B37" s="9">
        <v>13</v>
      </c>
      <c r="C37" s="9"/>
      <c r="D37" s="9"/>
      <c r="E37" s="9"/>
      <c r="F37" s="9"/>
      <c r="G37" s="9"/>
      <c r="H37" s="9"/>
      <c r="I37" s="9"/>
      <c r="J37" s="9"/>
      <c r="K37" s="9"/>
      <c r="L37" s="9"/>
      <c r="M37" s="9"/>
      <c r="N37" s="9"/>
      <c r="O37" s="9"/>
      <c r="P37" s="9"/>
      <c r="Q37" s="9"/>
      <c r="R37" s="9"/>
      <c r="S37" s="9"/>
    </row>
    <row r="38" spans="2:19" ht="54" customHeight="1" x14ac:dyDescent="0.3">
      <c r="B38" s="9">
        <v>14</v>
      </c>
      <c r="C38" s="9"/>
      <c r="D38" s="9"/>
      <c r="E38" s="9"/>
      <c r="F38" s="9"/>
      <c r="G38" s="9"/>
      <c r="H38" s="9"/>
      <c r="I38" s="9"/>
      <c r="J38" s="9"/>
      <c r="K38" s="9"/>
      <c r="L38" s="9"/>
      <c r="M38" s="9"/>
      <c r="N38" s="9"/>
      <c r="O38" s="9"/>
      <c r="P38" s="9"/>
      <c r="Q38" s="9"/>
      <c r="R38" s="9"/>
      <c r="S38" s="9"/>
    </row>
    <row r="39" spans="2:19" ht="54" customHeight="1" x14ac:dyDescent="0.3">
      <c r="B39" s="9">
        <v>15</v>
      </c>
      <c r="C39" s="9"/>
      <c r="D39" s="9"/>
      <c r="E39" s="9"/>
      <c r="F39" s="9"/>
      <c r="G39" s="9"/>
      <c r="H39" s="9"/>
      <c r="I39" s="9"/>
      <c r="J39" s="9"/>
      <c r="K39" s="9"/>
      <c r="L39" s="9"/>
      <c r="M39" s="9"/>
      <c r="N39" s="9"/>
      <c r="O39" s="9"/>
      <c r="P39" s="9"/>
      <c r="Q39" s="9"/>
      <c r="R39" s="9"/>
      <c r="S39" s="9"/>
    </row>
    <row r="40" spans="2:19" ht="8.25" customHeight="1" x14ac:dyDescent="0.3"/>
    <row r="41" spans="2:19" ht="18.75" customHeight="1" x14ac:dyDescent="0.3">
      <c r="B41" s="89">
        <v>4</v>
      </c>
      <c r="C41" s="5" t="s">
        <v>37</v>
      </c>
      <c r="D41" s="6"/>
      <c r="E41" s="6"/>
      <c r="F41" s="6"/>
      <c r="G41" s="6"/>
      <c r="H41" s="99" t="s">
        <v>38</v>
      </c>
      <c r="I41" s="100"/>
      <c r="J41" s="100"/>
      <c r="K41" s="100"/>
      <c r="L41" s="100"/>
      <c r="M41" s="100"/>
      <c r="N41" s="100"/>
      <c r="O41" s="100"/>
      <c r="P41" s="100"/>
      <c r="Q41" s="100"/>
      <c r="R41" s="100"/>
      <c r="S41" s="101"/>
    </row>
    <row r="42" spans="2:19" x14ac:dyDescent="0.3">
      <c r="B42" s="89"/>
      <c r="C42" s="90" t="s">
        <v>39</v>
      </c>
      <c r="D42" s="91"/>
      <c r="E42" s="91"/>
      <c r="F42" s="91"/>
      <c r="G42" s="91"/>
      <c r="H42" s="91"/>
      <c r="I42" s="91"/>
      <c r="J42" s="91"/>
      <c r="K42" s="91"/>
      <c r="L42" s="91"/>
      <c r="M42" s="91"/>
      <c r="N42" s="91"/>
      <c r="O42" s="91"/>
      <c r="P42" s="91"/>
      <c r="Q42" s="91"/>
      <c r="R42" s="91"/>
      <c r="S42" s="92"/>
    </row>
    <row r="43" spans="2:19" x14ac:dyDescent="0.3">
      <c r="B43" s="89"/>
      <c r="C43" s="93" t="s">
        <v>39</v>
      </c>
      <c r="D43" s="94"/>
      <c r="E43" s="94"/>
      <c r="F43" s="94"/>
      <c r="G43" s="94"/>
      <c r="H43" s="94"/>
      <c r="I43" s="94"/>
      <c r="J43" s="94"/>
      <c r="K43" s="94"/>
      <c r="L43" s="94"/>
      <c r="M43" s="94"/>
      <c r="N43" s="94"/>
      <c r="O43" s="94"/>
      <c r="P43" s="94"/>
      <c r="Q43" s="94"/>
      <c r="R43" s="94"/>
      <c r="S43" s="95"/>
    </row>
    <row r="44" spans="2:19" x14ac:dyDescent="0.3">
      <c r="B44" s="89"/>
      <c r="C44" s="93" t="s">
        <v>39</v>
      </c>
      <c r="D44" s="94"/>
      <c r="E44" s="94"/>
      <c r="F44" s="94"/>
      <c r="G44" s="94"/>
      <c r="H44" s="94"/>
      <c r="I44" s="94"/>
      <c r="J44" s="94"/>
      <c r="K44" s="94"/>
      <c r="L44" s="94"/>
      <c r="M44" s="94"/>
      <c r="N44" s="94"/>
      <c r="O44" s="94"/>
      <c r="P44" s="94"/>
      <c r="Q44" s="94"/>
      <c r="R44" s="94"/>
      <c r="S44" s="95"/>
    </row>
    <row r="45" spans="2:19" x14ac:dyDescent="0.3">
      <c r="B45" s="89"/>
      <c r="C45" s="96"/>
      <c r="D45" s="97"/>
      <c r="E45" s="97"/>
      <c r="F45" s="97"/>
      <c r="G45" s="97"/>
      <c r="H45" s="97"/>
      <c r="I45" s="97"/>
      <c r="J45" s="97"/>
      <c r="K45" s="97"/>
      <c r="L45" s="97"/>
      <c r="M45" s="97"/>
      <c r="N45" s="97"/>
      <c r="O45" s="97"/>
      <c r="P45" s="97"/>
      <c r="Q45" s="97"/>
      <c r="R45" s="97"/>
      <c r="S45" s="98"/>
    </row>
    <row r="46" spans="2:19" ht="9.75" customHeight="1" x14ac:dyDescent="0.3"/>
    <row r="47" spans="2:19" x14ac:dyDescent="0.3">
      <c r="B47" s="86" t="s">
        <v>33</v>
      </c>
      <c r="C47" s="86"/>
      <c r="D47" s="86"/>
      <c r="E47" s="86"/>
      <c r="F47" s="86"/>
      <c r="G47" s="86"/>
      <c r="H47" s="86"/>
      <c r="I47" s="86"/>
      <c r="J47" s="86"/>
      <c r="K47" s="86"/>
      <c r="L47" s="86"/>
      <c r="M47" s="86"/>
      <c r="N47" s="86"/>
      <c r="O47" s="86"/>
      <c r="P47" s="86"/>
      <c r="Q47" s="86"/>
      <c r="R47" s="86"/>
      <c r="S47" s="86"/>
    </row>
    <row r="48" spans="2:19" x14ac:dyDescent="0.3">
      <c r="B48" s="86" t="s">
        <v>34</v>
      </c>
      <c r="C48" s="86"/>
      <c r="D48" s="86"/>
      <c r="E48" s="86"/>
      <c r="F48" s="86"/>
      <c r="G48" s="86"/>
      <c r="H48" s="86"/>
      <c r="I48" s="86"/>
      <c r="J48" s="86"/>
      <c r="K48" s="86"/>
      <c r="L48" s="86"/>
      <c r="M48" s="86"/>
      <c r="N48" s="86"/>
      <c r="O48" s="86"/>
      <c r="P48" s="86"/>
      <c r="Q48" s="86"/>
      <c r="R48" s="86"/>
      <c r="S48" s="86"/>
    </row>
    <row r="49" spans="2:19" x14ac:dyDescent="0.3">
      <c r="B49" s="109" t="s">
        <v>36</v>
      </c>
      <c r="C49" s="109"/>
      <c r="D49" s="109"/>
      <c r="E49" s="109"/>
      <c r="F49" s="109"/>
      <c r="G49" s="109"/>
      <c r="H49" s="109"/>
      <c r="I49" s="109"/>
      <c r="J49" s="109"/>
      <c r="K49" s="109"/>
      <c r="L49" s="109"/>
      <c r="M49" s="109"/>
      <c r="N49" s="109"/>
      <c r="O49" s="109"/>
      <c r="P49" s="109"/>
      <c r="Q49" s="109"/>
      <c r="R49" s="109"/>
      <c r="S49" s="109"/>
    </row>
    <row r="50" spans="2:19" x14ac:dyDescent="0.3">
      <c r="B50" s="109"/>
      <c r="C50" s="109"/>
      <c r="D50" s="109"/>
      <c r="E50" s="109"/>
      <c r="F50" s="109"/>
      <c r="G50" s="109"/>
      <c r="H50" s="109"/>
      <c r="I50" s="109"/>
      <c r="J50" s="109"/>
      <c r="K50" s="109"/>
      <c r="L50" s="109"/>
      <c r="M50" s="109"/>
      <c r="N50" s="109"/>
      <c r="O50" s="109"/>
      <c r="P50" s="109"/>
      <c r="Q50" s="109"/>
      <c r="R50" s="109"/>
      <c r="S50" s="109"/>
    </row>
  </sheetData>
  <mergeCells count="45">
    <mergeCell ref="B5:S5"/>
    <mergeCell ref="H10:S10"/>
    <mergeCell ref="H11:S11"/>
    <mergeCell ref="H12:S12"/>
    <mergeCell ref="H13:S13"/>
    <mergeCell ref="C7:G7"/>
    <mergeCell ref="C9:G9"/>
    <mergeCell ref="C10:G10"/>
    <mergeCell ref="C11:G11"/>
    <mergeCell ref="C12:G12"/>
    <mergeCell ref="C13:G13"/>
    <mergeCell ref="H7:S7"/>
    <mergeCell ref="H9:S9"/>
    <mergeCell ref="H18:S18"/>
    <mergeCell ref="H19:S19"/>
    <mergeCell ref="H20:S20"/>
    <mergeCell ref="H21:S21"/>
    <mergeCell ref="B49:S50"/>
    <mergeCell ref="C19:G19"/>
    <mergeCell ref="I23:I24"/>
    <mergeCell ref="R23:R24"/>
    <mergeCell ref="S23:S24"/>
    <mergeCell ref="C23:G23"/>
    <mergeCell ref="H23:H24"/>
    <mergeCell ref="C18:G18"/>
    <mergeCell ref="C20:G20"/>
    <mergeCell ref="C21:G21"/>
    <mergeCell ref="J23:Q23"/>
    <mergeCell ref="B47:S47"/>
    <mergeCell ref="H16:S16"/>
    <mergeCell ref="H17:S17"/>
    <mergeCell ref="C14:G14"/>
    <mergeCell ref="C15:G15"/>
    <mergeCell ref="C16:G16"/>
    <mergeCell ref="C17:G17"/>
    <mergeCell ref="H14:S14"/>
    <mergeCell ref="H15:S15"/>
    <mergeCell ref="B48:S48"/>
    <mergeCell ref="B23:B24"/>
    <mergeCell ref="B41:B45"/>
    <mergeCell ref="C42:S42"/>
    <mergeCell ref="C43:S43"/>
    <mergeCell ref="C44:S44"/>
    <mergeCell ref="C45:S45"/>
    <mergeCell ref="H41:S41"/>
  </mergeCells>
  <pageMargins left="0.25" right="0.25" top="0.75" bottom="0.75" header="0.3" footer="0.3"/>
  <pageSetup paperSize="9" scale="31"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sheetPr>
  <dimension ref="B2:U25"/>
  <sheetViews>
    <sheetView showGridLines="0" tabSelected="1" zoomScale="70" zoomScaleNormal="70" workbookViewId="0">
      <pane ySplit="5" topLeftCell="A6" activePane="bottomLeft" state="frozen"/>
      <selection pane="bottomLeft" activeCell="F7" sqref="C7:F7"/>
    </sheetView>
  </sheetViews>
  <sheetFormatPr defaultColWidth="9.109375" defaultRowHeight="14.4" x14ac:dyDescent="0.3"/>
  <cols>
    <col min="1" max="1" width="3.109375" style="1" customWidth="1"/>
    <col min="2" max="2" width="9.109375" style="1"/>
    <col min="3" max="3" width="22.5546875" style="1" customWidth="1"/>
    <col min="4" max="4" width="24.44140625" style="1" customWidth="1"/>
    <col min="5" max="6" width="21.5546875" style="1" customWidth="1"/>
    <col min="7" max="7" width="38.109375" style="3" customWidth="1"/>
    <col min="8" max="8" width="14.88671875" style="1" hidden="1" customWidth="1"/>
    <col min="9" max="9" width="51.88671875" style="1" customWidth="1"/>
    <col min="10" max="10" width="67.77734375" style="1" customWidth="1"/>
    <col min="11" max="12" width="90.77734375" style="39" customWidth="1"/>
    <col min="13" max="13" width="71.44140625" style="39" customWidth="1"/>
    <col min="14" max="21" width="90.77734375" style="39" customWidth="1"/>
    <col min="22" max="22" width="45.109375" style="1" customWidth="1"/>
    <col min="23" max="16384" width="9.109375" style="1"/>
  </cols>
  <sheetData>
    <row r="2" spans="2:21" ht="16.2" x14ac:dyDescent="0.3">
      <c r="N2" s="136" t="s">
        <v>202</v>
      </c>
      <c r="O2" s="136"/>
    </row>
    <row r="3" spans="2:21" ht="15" thickBot="1" x14ac:dyDescent="0.35"/>
    <row r="4" spans="2:21" ht="18" customHeight="1" thickBot="1" x14ac:dyDescent="0.35">
      <c r="B4" s="134" t="s">
        <v>194</v>
      </c>
      <c r="C4" s="135"/>
      <c r="D4" s="135"/>
      <c r="E4" s="135"/>
      <c r="F4" s="135"/>
      <c r="G4" s="135"/>
      <c r="H4" s="141" t="s">
        <v>171</v>
      </c>
      <c r="I4" s="137" t="s">
        <v>203</v>
      </c>
      <c r="J4" s="139" t="s">
        <v>225</v>
      </c>
      <c r="K4" s="131" t="s">
        <v>214</v>
      </c>
      <c r="L4" s="132"/>
      <c r="M4" s="132"/>
      <c r="N4" s="132"/>
      <c r="O4" s="132"/>
      <c r="P4" s="132"/>
      <c r="Q4" s="132"/>
      <c r="R4" s="132"/>
      <c r="S4" s="132"/>
      <c r="T4" s="132"/>
      <c r="U4" s="133"/>
    </row>
    <row r="5" spans="2:21" ht="82.2" thickBot="1" x14ac:dyDescent="0.35">
      <c r="B5" s="26" t="s">
        <v>63</v>
      </c>
      <c r="C5" s="27" t="s">
        <v>177</v>
      </c>
      <c r="D5" s="27" t="s">
        <v>224</v>
      </c>
      <c r="E5" s="27" t="s">
        <v>67</v>
      </c>
      <c r="F5" s="27" t="s">
        <v>68</v>
      </c>
      <c r="G5" s="27" t="s">
        <v>66</v>
      </c>
      <c r="H5" s="142"/>
      <c r="I5" s="138"/>
      <c r="J5" s="140"/>
      <c r="K5" s="41" t="s">
        <v>204</v>
      </c>
      <c r="L5" s="41" t="s">
        <v>205</v>
      </c>
      <c r="M5" s="41" t="s">
        <v>206</v>
      </c>
      <c r="N5" s="41" t="s">
        <v>226</v>
      </c>
      <c r="O5" s="41" t="s">
        <v>207</v>
      </c>
      <c r="P5" s="41" t="s">
        <v>208</v>
      </c>
      <c r="Q5" s="41" t="s">
        <v>209</v>
      </c>
      <c r="R5" s="41" t="s">
        <v>210</v>
      </c>
      <c r="S5" s="41" t="s">
        <v>211</v>
      </c>
      <c r="T5" s="41" t="s">
        <v>212</v>
      </c>
      <c r="U5" s="41" t="s">
        <v>213</v>
      </c>
    </row>
    <row r="6" spans="2:21" s="48" customFormat="1" ht="240" x14ac:dyDescent="0.3">
      <c r="B6" s="42" t="s">
        <v>172</v>
      </c>
      <c r="C6" s="43" t="s">
        <v>2</v>
      </c>
      <c r="D6" s="43" t="s">
        <v>96</v>
      </c>
      <c r="E6" s="43" t="s">
        <v>64</v>
      </c>
      <c r="F6" s="43" t="s">
        <v>64</v>
      </c>
      <c r="G6" s="44" t="s">
        <v>165</v>
      </c>
      <c r="H6" s="43" t="str">
        <f t="shared" ref="H6:H25" si="0">_xlfn.CONCAT(D6,","," ",F6)</f>
        <v>Secretar general, n/a</v>
      </c>
      <c r="I6" s="45" t="str">
        <f t="shared" ref="I6:I25" si="1">CONCATENATE(D6,", ",E6,", ",F6,",",G6)</f>
        <v>Secretar general, n/a, n/a,-</v>
      </c>
      <c r="J6" s="46" t="str">
        <f>IFERROR(VLOOKUP(H6,functii!D:E,2,FALSE),"-")</f>
        <v>1.Rezolvarea de probleme și luarea deciziilor - nivel strategic,
2.Inițiativă - nivel extins,
3.Planificare și organizare - nivel strategic,
4.Comunicare - nivel strategic,
5.Lucru în echipă - nivel extins,
6.Orientare către cetățean - nivel strategic,
7.Integritate - nivel extins,
8.Managementul performanței - nivel extins,
9.Dezvoltarea echipei - nivel operațional,
10.Generarea angajamentului - nivel operațional,
11.Promovarea inovației și inițierea schimbării - nivel extins.</v>
      </c>
      <c r="K6" s="47" t="str">
        <f>IFERROR(VLOOKUP(H6,functii!F:G,2,FALSE),"-")</f>
        <v xml:space="preserve">
GÂNDIRE STRATEGICĂ
• Se informează despre diverse domenii asociate activităţii sale;
• Propune direcţii noi de acţiune pe baza riscurilor calculate, scenariilor şi alternativelor;
• Anticipează posibilele situaţii de criză care pot apărea şi elaborează planuri pentru situaţiile neprevăzute;
• Previzionează în ce mod vor reacţiona anumite persoane şi grupuri de persoane în faţa unor situaţii şi informaţii şi planifică în consecinţă;
• Corelează adecvat capacitatea administrativ-instituţională cu nevoile de dezvoltare;
• Conduce echipa pentru a aborda şi a contura direcţia viitoare de dezvoltare instituţională;
• Defineşte problemele critice şi identifică alternativele de gestionare, pe baza riscurilor şi a impactului estimat;
• Facilitează, face recomandări şi coordonează implementarea unor măsuri corective şi/sau de prevenire pentru probleme complexe care afectează întreaga instituţie;
• Anticipează consecinţele sau implicaţiile pe termen lung ale diferitelor decizii.</v>
      </c>
      <c r="L6" s="47" t="str">
        <f>IFERROR(VLOOKUP(H6,functii!H:I,2,FALSE),"-")</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M6" s="47" t="str">
        <f>IFERROR(VLOOKUP(H6,functii!J:K,2,FALSE),"-")</f>
        <v xml:space="preserve">
PLANIFICARE ȘI ORGANIZARE STRATEGICĂ
• Elaborează şi structurează o imagine clară asupra perspectivelor de dezvoltare ale instituţiei şi explică în ce mod deciziile actuale creează calea pentru transpunerea acestei viziuni;
• Transpune viziunea, programele şi proiectele instituţiei în strategii coerente;
• Elaborează strategii luând în considerare dezvoltarea instituţiei şi interesul cetăţenilor;
• Evaluează capabilităţile viitoare ale instituţiei de a crea oportunităţi şi de a gestiona riscuri;
• Implementează măsuri de prevenire sau de reducere la minimum a riscurilor;
• Organizează activitatea instituţiei pentru a alinia procesele interne ale acesteia cu obiectivele strategice;
• Planifică activităţile pe baza indicatorilor principali de performanţă, măsoară progresul acestora şi acţionează pentru a le implementa;
• Gestionează riscurile asociate procesului de schimbare, prin planificare corespunzătoare pentru situaţii neprevăzute, bazându-se pe experienţele anterioare de schimbare şi dezvoltând lecţiile învăţate din acestea;
• Prezintă obiectivele utilizând instrumente de prezentare adecvate;
• Identifică mai multe tipuri de riscuri posibile: asociate cu factori interni şi externi, asociate cu strategia în sine, sau riscuri care ar putea afecta implementarea proiectelor.</v>
      </c>
      <c r="N6" s="47" t="str">
        <f>IFERROR(VLOOKUP(H6,functii!L:M,2,FALSE),"-")</f>
        <v xml:space="preserve">
COMUNICARE STRATEGICĂ
• Organizează întâlniri cu personalul şi ascultă punctul de vedere al angajaţilor cu privire la politicile şi procedurile instituţionale;
• Este accesibil pentru cetăţeni şi entităţi interesate;
• Explică şi clarifică politicile instituţionale părţilor care sunt afectate de acestea;
• Comunică personalului informaţii privind schimbările care au impact asupra activităţii din cadrul instituţiei;
• Dezvoltă parteneriate şi relaţii interinstituţionale pentru a stabili obiective comune, a alinia responsabilitatea şi resursele şi a efectua schimbări pozitive;
• Prezintă într-un mod structurat informaţii complexe;
• Internalizează şi susţine punctul de vedere oficial al instituţiei;
• Conduce prin puterea exemplului, ilustrând acest lucru în contexte profesionale favorabile şi credibile;
• Comunică direct, manifestă comportament asertiv şi imparţialitate în relaţie cu colegii şi subordonaţii;
• Promovează un mediu de lucru care susţine valori dezirabile.</v>
      </c>
      <c r="O6" s="47" t="str">
        <f>IFERROR(VLOOKUP(H6,functii!N:O,2,FALSE),"-")</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6" s="47" t="str">
        <f>IFERROR(VLOOKUP(H6,functii!P:Q,2,FALSE),"-")</f>
        <v xml:space="preserve">
RESPONSABILITATE CIVICĂ
• Elaborează şi dezvoltă programe pentru a aborda cerinţele esenţiale ale comunităţii;
• Analizează în mod regulat politicile şi procedurile instituţiei pentru a se asigura că acestea corespund nevoilor publice;
• Se asigură că toţi participanţii la procesul decizional înţeleg pe deplin rezultatele necesare în vederea atingerii interesului public şi articulează impactul pe care calitatea serviciului, securitatea şi comunicarea îl au asupra instituţiei;
• Cultivă relaţii cu părţile implicate din comunitate pentru a valida utilitatea acţiunilor şi serviciilor propuse;
• Propune noi politici şi susţine modernizarea celor vechi prin includerea mai multor perspective asupra unei probleme şi utilizează tehnici de prognozare pentru a testa diferite scenarii;
• Elaborează proiecte de politici flexibile, care au capacitatea să absoarbă şi să asigure pregătirea şi recuperarea pentru evenimentele neprevăzute din viitor;
• Acţionează ţinând seama de impactul şi consecinţele pe termen lung asupra intereselor cetăţenilor.</v>
      </c>
      <c r="Q6" s="47" t="str">
        <f>IFERROR(VLOOKUP(H6,functii!R:S,2,FALSE),"-")</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R6" s="47" t="str">
        <f>IFERROR(VLOOKUP(H6,functii!T:U,2,FALSE),"Această competență generală nu este aplicabilă funcției publice selectate")</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S6" s="47" t="str">
        <f>IFERROR(VLOOKUP(H6,functii!V:W,2,FALSE),"-")</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T6" s="47" t="str">
        <f>IFERROR(VLOOKUP(H6,functii!X:Y,2,FALSE),"-")</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U6" s="47" t="str">
        <f>IFERROR(VLOOKUP(H6,functii!Z:AA,2,FALSE),"-")</f>
        <v xml:space="preserve">
AGILITATE STRATEGICĂ
• Propune abordări, metode sau tehnologii noi;
• Stabileşte noi direcţii de dezvoltare, parteneriate, politici sau proceduri;
• Observă şi valorifică oportunităţile pentru a influenţa direcţia viitoare a rezultatelor departamentului sau ale instituţiei în general;
• Elaborează şi comunică etapele schimbării necesare pentru realizarea viziunii;
• Se raportează la starea de fapt şi caută moduri noi de a realiza obiectivele instituţionale.</v>
      </c>
    </row>
    <row r="7" spans="2:21" ht="300" customHeight="1" x14ac:dyDescent="0.3">
      <c r="B7" s="21">
        <v>2</v>
      </c>
      <c r="C7" s="21"/>
      <c r="D7" s="21"/>
      <c r="E7" s="21"/>
      <c r="F7" s="21"/>
      <c r="G7" s="23"/>
      <c r="H7" s="21" t="str">
        <f t="shared" si="0"/>
        <v xml:space="preserve">, </v>
      </c>
      <c r="I7" s="25" t="str">
        <f t="shared" si="1"/>
        <v>, , ,</v>
      </c>
      <c r="J7" s="28" t="str">
        <f>IFERROR(VLOOKUP(H7,functii!D:E,2,FALSE),"-")</f>
        <v>-</v>
      </c>
      <c r="K7" s="37" t="str">
        <f>IFERROR(VLOOKUP(H7,functii!F:G,2,FALSE),"-")</f>
        <v>-</v>
      </c>
      <c r="L7" s="37" t="str">
        <f>IFERROR(VLOOKUP(H7,functii!H:I,2,FALSE),"-")</f>
        <v>-</v>
      </c>
      <c r="M7" s="37" t="str">
        <f>IFERROR(VLOOKUP(H7,functii!J:K,2,FALSE),"-")</f>
        <v>-</v>
      </c>
      <c r="N7" s="37" t="str">
        <f>IFERROR(VLOOKUP(H7,functii!L:M,2,FALSE),"-")</f>
        <v>-</v>
      </c>
      <c r="O7" s="37" t="str">
        <f>IFERROR(VLOOKUP(H7,functii!N:O,2,FALSE),"-")</f>
        <v>-</v>
      </c>
      <c r="P7" s="37" t="str">
        <f>IFERROR(VLOOKUP(H7,functii!P:Q,2,FALSE),"-")</f>
        <v>-</v>
      </c>
      <c r="Q7" s="37" t="str">
        <f>IFERROR(VLOOKUP(H7,functii!R:S,2,FALSE),"-")</f>
        <v>-</v>
      </c>
      <c r="R7" s="37" t="str">
        <f>IFERROR(VLOOKUP(H7,functii!T:U,2,FALSE),"-")</f>
        <v>-</v>
      </c>
      <c r="S7" s="37" t="str">
        <f>IFERROR(VLOOKUP(H7,functii!V:W,2,FALSE),"-")</f>
        <v>-</v>
      </c>
      <c r="T7" s="37" t="str">
        <f>IFERROR(VLOOKUP(H7,functii!X:Y,2,FALSE),"-")</f>
        <v>-</v>
      </c>
      <c r="U7" s="37" t="str">
        <f>IFERROR(VLOOKUP(H7,functii!Z:AA,2,FALSE),"-")</f>
        <v>-</v>
      </c>
    </row>
    <row r="8" spans="2:21" s="19" customFormat="1" ht="300" customHeight="1" x14ac:dyDescent="0.3">
      <c r="B8" s="21">
        <v>3</v>
      </c>
      <c r="C8" s="21"/>
      <c r="D8" s="21"/>
      <c r="E8" s="21"/>
      <c r="F8" s="21"/>
      <c r="G8" s="23"/>
      <c r="H8" s="21" t="str">
        <f t="shared" si="0"/>
        <v xml:space="preserve">, </v>
      </c>
      <c r="I8" s="25" t="str">
        <f t="shared" si="1"/>
        <v>, , ,</v>
      </c>
      <c r="J8" s="28" t="str">
        <f>IFERROR(VLOOKUP(H8,functii!D:E,2,FALSE),"-")</f>
        <v>-</v>
      </c>
      <c r="K8" s="37" t="str">
        <f>IFERROR(VLOOKUP(H8,functii!F:G,2,FALSE),"-")</f>
        <v>-</v>
      </c>
      <c r="L8" s="37" t="str">
        <f>IFERROR(VLOOKUP(H8,functii!H:I,2,FALSE),"-")</f>
        <v>-</v>
      </c>
      <c r="M8" s="37" t="str">
        <f>IFERROR(VLOOKUP(H8,functii!J:K,2,FALSE),"-")</f>
        <v>-</v>
      </c>
      <c r="N8" s="37" t="str">
        <f>IFERROR(VLOOKUP(H8,functii!L:M,2,FALSE),"-")</f>
        <v>-</v>
      </c>
      <c r="O8" s="37" t="str">
        <f>IFERROR(VLOOKUP(H8,functii!N:O,2,FALSE),"-")</f>
        <v>-</v>
      </c>
      <c r="P8" s="37" t="str">
        <f>IFERROR(VLOOKUP(H8,functii!P:Q,2,FALSE),"-")</f>
        <v>-</v>
      </c>
      <c r="Q8" s="37" t="str">
        <f>IFERROR(VLOOKUP(H8,functii!R:S,2,FALSE),"-")</f>
        <v>-</v>
      </c>
      <c r="R8" s="37" t="str">
        <f>IFERROR(VLOOKUP(H8,functii!T:U,2,FALSE),"-")</f>
        <v>-</v>
      </c>
      <c r="S8" s="37" t="str">
        <f>IFERROR(VLOOKUP(H8,functii!V:W,2,FALSE),"-")</f>
        <v>-</v>
      </c>
      <c r="T8" s="37" t="str">
        <f>IFERROR(VLOOKUP(H8,functii!X:Y,2,FALSE),"-")</f>
        <v>-</v>
      </c>
      <c r="U8" s="37" t="str">
        <f>IFERROR(VLOOKUP(H8,functii!Z:AA,2,FALSE),"-")</f>
        <v>-</v>
      </c>
    </row>
    <row r="9" spans="2:21" ht="300" customHeight="1" x14ac:dyDescent="0.3">
      <c r="B9" s="21">
        <v>4</v>
      </c>
      <c r="C9" s="21"/>
      <c r="D9" s="21"/>
      <c r="E9" s="21"/>
      <c r="F9" s="21"/>
      <c r="G9" s="23"/>
      <c r="H9" s="21" t="str">
        <f t="shared" si="0"/>
        <v xml:space="preserve">, </v>
      </c>
      <c r="I9" s="25" t="str">
        <f t="shared" si="1"/>
        <v>, , ,</v>
      </c>
      <c r="J9" s="28" t="str">
        <f>IFERROR(VLOOKUP(H9,functii!D:E,2,FALSE),"-")</f>
        <v>-</v>
      </c>
      <c r="K9" s="37" t="str">
        <f>IFERROR(VLOOKUP(H9,functii!F:G,2,FALSE),"-")</f>
        <v>-</v>
      </c>
      <c r="L9" s="37" t="str">
        <f>IFERROR(VLOOKUP(H9,functii!H:I,2,FALSE),"-")</f>
        <v>-</v>
      </c>
      <c r="M9" s="37" t="str">
        <f>IFERROR(VLOOKUP(H9,functii!J:K,2,FALSE),"-")</f>
        <v>-</v>
      </c>
      <c r="N9" s="37" t="str">
        <f>IFERROR(VLOOKUP(H9,functii!L:M,2,FALSE),"-")</f>
        <v>-</v>
      </c>
      <c r="O9" s="37" t="str">
        <f>IFERROR(VLOOKUP(H9,functii!N:O,2,FALSE),"-")</f>
        <v>-</v>
      </c>
      <c r="P9" s="37" t="str">
        <f>IFERROR(VLOOKUP(H9,functii!P:Q,2,FALSE),"-")</f>
        <v>-</v>
      </c>
      <c r="Q9" s="37" t="str">
        <f>IFERROR(VLOOKUP(H9,functii!R:S,2,FALSE),"-")</f>
        <v>-</v>
      </c>
      <c r="R9" s="37" t="str">
        <f>IFERROR(VLOOKUP(H9,functii!T:U,2,FALSE),"-")</f>
        <v>-</v>
      </c>
      <c r="S9" s="37" t="str">
        <f>IFERROR(VLOOKUP(H9,functii!V:W,2,FALSE),"-")</f>
        <v>-</v>
      </c>
      <c r="T9" s="37" t="str">
        <f>IFERROR(VLOOKUP(H9,functii!X:Y,2,FALSE),"-")</f>
        <v>-</v>
      </c>
      <c r="U9" s="37" t="str">
        <f>IFERROR(VLOOKUP(H9,functii!Z:AA,2,FALSE),"-")</f>
        <v>-</v>
      </c>
    </row>
    <row r="10" spans="2:21" ht="300" customHeight="1" x14ac:dyDescent="0.3">
      <c r="B10" s="21">
        <v>5</v>
      </c>
      <c r="C10" s="21"/>
      <c r="D10" s="21"/>
      <c r="E10" s="21"/>
      <c r="F10" s="21"/>
      <c r="G10" s="23"/>
      <c r="H10" s="21" t="str">
        <f t="shared" si="0"/>
        <v xml:space="preserve">, </v>
      </c>
      <c r="I10" s="25" t="str">
        <f t="shared" si="1"/>
        <v>, , ,</v>
      </c>
      <c r="J10" s="28" t="str">
        <f>IFERROR(VLOOKUP(H10,functii!D:E,2,FALSE),"-")</f>
        <v>-</v>
      </c>
      <c r="K10" s="37" t="str">
        <f>IFERROR(VLOOKUP(H10,functii!F:G,2,FALSE),"-")</f>
        <v>-</v>
      </c>
      <c r="L10" s="37" t="str">
        <f>IFERROR(VLOOKUP(H10,functii!H:I,2,FALSE),"-")</f>
        <v>-</v>
      </c>
      <c r="M10" s="37" t="str">
        <f>IFERROR(VLOOKUP(H10,functii!J:K,2,FALSE),"-")</f>
        <v>-</v>
      </c>
      <c r="N10" s="37" t="str">
        <f>IFERROR(VLOOKUP(H10,functii!L:M,2,FALSE),"-")</f>
        <v>-</v>
      </c>
      <c r="O10" s="37" t="str">
        <f>IFERROR(VLOOKUP(H10,functii!N:O,2,FALSE),"-")</f>
        <v>-</v>
      </c>
      <c r="P10" s="37" t="str">
        <f>IFERROR(VLOOKUP(H10,functii!P:Q,2,FALSE),"-")</f>
        <v>-</v>
      </c>
      <c r="Q10" s="37" t="str">
        <f>IFERROR(VLOOKUP(H10,functii!R:S,2,FALSE),"-")</f>
        <v>-</v>
      </c>
      <c r="R10" s="37" t="str">
        <f>IFERROR(VLOOKUP(H10,functii!T:U,2,FALSE),"-")</f>
        <v>-</v>
      </c>
      <c r="S10" s="37" t="str">
        <f>IFERROR(VLOOKUP(H10,functii!V:W,2,FALSE),"-")</f>
        <v>-</v>
      </c>
      <c r="T10" s="37" t="str">
        <f>IFERROR(VLOOKUP(H10,functii!X:Y,2,FALSE),"-")</f>
        <v>-</v>
      </c>
      <c r="U10" s="37" t="str">
        <f>IFERROR(VLOOKUP(H10,functii!Z:AA,2,FALSE),"-")</f>
        <v>-</v>
      </c>
    </row>
    <row r="11" spans="2:21" ht="300" customHeight="1" x14ac:dyDescent="0.3">
      <c r="B11" s="22">
        <v>6</v>
      </c>
      <c r="C11" s="21"/>
      <c r="D11" s="21"/>
      <c r="E11" s="21"/>
      <c r="F11" s="21"/>
      <c r="G11" s="23"/>
      <c r="H11" s="21" t="str">
        <f t="shared" si="0"/>
        <v xml:space="preserve">, </v>
      </c>
      <c r="I11" s="25" t="str">
        <f t="shared" si="1"/>
        <v>, , ,</v>
      </c>
      <c r="J11" s="28" t="str">
        <f>IFERROR(VLOOKUP(H11,functii!D:E,2,FALSE),"-")</f>
        <v>-</v>
      </c>
      <c r="K11" s="37" t="str">
        <f>IFERROR(VLOOKUP(H11,functii!F:G,2,FALSE),"-")</f>
        <v>-</v>
      </c>
      <c r="L11" s="37" t="str">
        <f>IFERROR(VLOOKUP(H11,functii!H:I,2,FALSE),"-")</f>
        <v>-</v>
      </c>
      <c r="M11" s="37" t="str">
        <f>IFERROR(VLOOKUP(H11,functii!J:K,2,FALSE),"-")</f>
        <v>-</v>
      </c>
      <c r="N11" s="37" t="str">
        <f>IFERROR(VLOOKUP(H11,functii!L:M,2,FALSE),"-")</f>
        <v>-</v>
      </c>
      <c r="O11" s="37" t="str">
        <f>IFERROR(VLOOKUP(H11,functii!N:O,2,FALSE),"-")</f>
        <v>-</v>
      </c>
      <c r="P11" s="37" t="str">
        <f>IFERROR(VLOOKUP(H11,functii!P:Q,2,FALSE),"-")</f>
        <v>-</v>
      </c>
      <c r="Q11" s="37" t="str">
        <f>IFERROR(VLOOKUP(H11,functii!R:S,2,FALSE),"-")</f>
        <v>-</v>
      </c>
      <c r="R11" s="37" t="str">
        <f>IFERROR(VLOOKUP(H11,functii!T:U,2,FALSE),"-")</f>
        <v>-</v>
      </c>
      <c r="S11" s="37" t="str">
        <f>IFERROR(VLOOKUP(H11,functii!V:W,2,FALSE),"-")</f>
        <v>-</v>
      </c>
      <c r="T11" s="37" t="str">
        <f>IFERROR(VLOOKUP(H11,functii!X:Y,2,FALSE),"-")</f>
        <v>-</v>
      </c>
      <c r="U11" s="37" t="str">
        <f>IFERROR(VLOOKUP(H11,functii!Z:AA,2,FALSE),"-")</f>
        <v>-</v>
      </c>
    </row>
    <row r="12" spans="2:21" ht="300" customHeight="1" x14ac:dyDescent="0.3">
      <c r="B12" s="22">
        <v>7</v>
      </c>
      <c r="C12" s="21"/>
      <c r="D12" s="21"/>
      <c r="E12" s="21"/>
      <c r="F12" s="21"/>
      <c r="G12" s="23"/>
      <c r="H12" s="21" t="str">
        <f t="shared" si="0"/>
        <v xml:space="preserve">, </v>
      </c>
      <c r="I12" s="25" t="str">
        <f t="shared" si="1"/>
        <v>, , ,</v>
      </c>
      <c r="J12" s="28" t="str">
        <f>IFERROR(VLOOKUP(H12,functii!D:E,2,FALSE),"-")</f>
        <v>-</v>
      </c>
      <c r="K12" s="37" t="str">
        <f>IFERROR(VLOOKUP(H12,functii!F:G,2,FALSE),"-")</f>
        <v>-</v>
      </c>
      <c r="L12" s="37" t="str">
        <f>IFERROR(VLOOKUP(H12,functii!H:I,2,FALSE),"-")</f>
        <v>-</v>
      </c>
      <c r="M12" s="37" t="str">
        <f>IFERROR(VLOOKUP(H12,functii!J:K,2,FALSE),"-")</f>
        <v>-</v>
      </c>
      <c r="N12" s="37" t="str">
        <f>IFERROR(VLOOKUP(H12,functii!L:M,2,FALSE),"-")</f>
        <v>-</v>
      </c>
      <c r="O12" s="37" t="str">
        <f>IFERROR(VLOOKUP(H12,functii!N:O,2,FALSE),"-")</f>
        <v>-</v>
      </c>
      <c r="P12" s="37" t="str">
        <f>IFERROR(VLOOKUP(H12,functii!P:Q,2,FALSE),"-")</f>
        <v>-</v>
      </c>
      <c r="Q12" s="37" t="str">
        <f>IFERROR(VLOOKUP(H12,functii!R:S,2,FALSE),"-")</f>
        <v>-</v>
      </c>
      <c r="R12" s="37" t="str">
        <f>IFERROR(VLOOKUP(H12,functii!T:U,2,FALSE),"-")</f>
        <v>-</v>
      </c>
      <c r="S12" s="37" t="str">
        <f>IFERROR(VLOOKUP(H12,functii!V:W,2,FALSE),"-")</f>
        <v>-</v>
      </c>
      <c r="T12" s="37" t="str">
        <f>IFERROR(VLOOKUP(H12,functii!X:Y,2,FALSE),"-")</f>
        <v>-</v>
      </c>
      <c r="U12" s="37" t="str">
        <f>IFERROR(VLOOKUP(H12,functii!Z:AA,2,FALSE),"-")</f>
        <v>-</v>
      </c>
    </row>
    <row r="13" spans="2:21" ht="300" customHeight="1" x14ac:dyDescent="0.3">
      <c r="B13" s="22">
        <v>8</v>
      </c>
      <c r="C13" s="21"/>
      <c r="D13" s="21"/>
      <c r="E13" s="21"/>
      <c r="F13" s="21"/>
      <c r="G13" s="23"/>
      <c r="H13" s="21" t="str">
        <f t="shared" si="0"/>
        <v xml:space="preserve">, </v>
      </c>
      <c r="I13" s="25" t="str">
        <f t="shared" si="1"/>
        <v>, , ,</v>
      </c>
      <c r="J13" s="28" t="str">
        <f>IFERROR(VLOOKUP(H13,functii!D:E,2,FALSE),"-")</f>
        <v>-</v>
      </c>
      <c r="K13" s="37" t="str">
        <f>IFERROR(VLOOKUP(H13,functii!F:G,2,FALSE),"-")</f>
        <v>-</v>
      </c>
      <c r="L13" s="37" t="str">
        <f>IFERROR(VLOOKUP(H13,functii!H:I,2,FALSE),"-")</f>
        <v>-</v>
      </c>
      <c r="M13" s="37" t="str">
        <f>IFERROR(VLOOKUP(H13,functii!J:K,2,FALSE),"-")</f>
        <v>-</v>
      </c>
      <c r="N13" s="37" t="str">
        <f>IFERROR(VLOOKUP(H13,functii!L:M,2,FALSE),"-")</f>
        <v>-</v>
      </c>
      <c r="O13" s="37" t="str">
        <f>IFERROR(VLOOKUP(H13,functii!N:O,2,FALSE),"-")</f>
        <v>-</v>
      </c>
      <c r="P13" s="37" t="str">
        <f>IFERROR(VLOOKUP(H13,functii!P:Q,2,FALSE),"-")</f>
        <v>-</v>
      </c>
      <c r="Q13" s="37" t="str">
        <f>IFERROR(VLOOKUP(H13,functii!R:S,2,FALSE),"-")</f>
        <v>-</v>
      </c>
      <c r="R13" s="37" t="str">
        <f>IFERROR(VLOOKUP(H13,functii!T:U,2,FALSE),"-")</f>
        <v>-</v>
      </c>
      <c r="S13" s="37" t="str">
        <f>IFERROR(VLOOKUP(H13,functii!V:W,2,FALSE),"-")</f>
        <v>-</v>
      </c>
      <c r="T13" s="37" t="str">
        <f>IFERROR(VLOOKUP(H13,functii!X:Y,2,FALSE),"-")</f>
        <v>-</v>
      </c>
      <c r="U13" s="37" t="str">
        <f>IFERROR(VLOOKUP(H13,functii!Z:AA,2,FALSE),"-")</f>
        <v>-</v>
      </c>
    </row>
    <row r="14" spans="2:21" ht="300" customHeight="1" x14ac:dyDescent="0.3">
      <c r="B14" s="22">
        <v>9</v>
      </c>
      <c r="C14" s="21"/>
      <c r="D14" s="21"/>
      <c r="E14" s="22"/>
      <c r="F14" s="21"/>
      <c r="G14" s="24"/>
      <c r="H14" s="21" t="str">
        <f t="shared" si="0"/>
        <v xml:space="preserve">, </v>
      </c>
      <c r="I14" s="25" t="str">
        <f t="shared" si="1"/>
        <v>, , ,</v>
      </c>
      <c r="J14" s="28" t="str">
        <f>IFERROR(VLOOKUP(H14,functii!D:E,2,FALSE),"-")</f>
        <v>-</v>
      </c>
      <c r="K14" s="37" t="str">
        <f>IFERROR(VLOOKUP(H14,functii!F:G,2,FALSE),"-")</f>
        <v>-</v>
      </c>
      <c r="L14" s="37" t="str">
        <f>IFERROR(VLOOKUP(H14,functii!H:I,2,FALSE),"-")</f>
        <v>-</v>
      </c>
      <c r="M14" s="37" t="str">
        <f>IFERROR(VLOOKUP(H14,functii!J:K,2,FALSE),"-")</f>
        <v>-</v>
      </c>
      <c r="N14" s="37" t="str">
        <f>IFERROR(VLOOKUP(H14,functii!L:M,2,FALSE),"-")</f>
        <v>-</v>
      </c>
      <c r="O14" s="37" t="str">
        <f>IFERROR(VLOOKUP(H14,functii!N:O,2,FALSE),"-")</f>
        <v>-</v>
      </c>
      <c r="P14" s="37" t="str">
        <f>IFERROR(VLOOKUP(H14,functii!P:Q,2,FALSE),"-")</f>
        <v>-</v>
      </c>
      <c r="Q14" s="37" t="str">
        <f>IFERROR(VLOOKUP(H14,functii!R:S,2,FALSE),"-")</f>
        <v>-</v>
      </c>
      <c r="R14" s="37" t="str">
        <f>IFERROR(VLOOKUP(H14,functii!T:U,2,FALSE),"-")</f>
        <v>-</v>
      </c>
      <c r="S14" s="37" t="str">
        <f>IFERROR(VLOOKUP(H14,functii!V:W,2,FALSE),"-")</f>
        <v>-</v>
      </c>
      <c r="T14" s="37" t="str">
        <f>IFERROR(VLOOKUP(H14,functii!X:Y,2,FALSE),"-")</f>
        <v>-</v>
      </c>
      <c r="U14" s="37" t="str">
        <f>IFERROR(VLOOKUP(H14,functii!Z:AA,2,FALSE),"-")</f>
        <v>-</v>
      </c>
    </row>
    <row r="15" spans="2:21" ht="300" customHeight="1" x14ac:dyDescent="0.3">
      <c r="B15" s="22">
        <v>10</v>
      </c>
      <c r="C15" s="21"/>
      <c r="D15" s="21"/>
      <c r="E15" s="22"/>
      <c r="F15" s="21"/>
      <c r="G15" s="24"/>
      <c r="H15" s="21" t="str">
        <f t="shared" si="0"/>
        <v xml:space="preserve">, </v>
      </c>
      <c r="I15" s="25" t="str">
        <f t="shared" si="1"/>
        <v>, , ,</v>
      </c>
      <c r="J15" s="28" t="str">
        <f>IFERROR(VLOOKUP(H15,functii!D:E,2,FALSE),"-")</f>
        <v>-</v>
      </c>
      <c r="K15" s="37" t="str">
        <f>IFERROR(VLOOKUP(H15,functii!F:G,2,FALSE),"-")</f>
        <v>-</v>
      </c>
      <c r="L15" s="37" t="str">
        <f>IFERROR(VLOOKUP(H15,functii!H:I,2,FALSE),"-")</f>
        <v>-</v>
      </c>
      <c r="M15" s="37" t="str">
        <f>IFERROR(VLOOKUP(H15,functii!J:K,2,FALSE),"-")</f>
        <v>-</v>
      </c>
      <c r="N15" s="37" t="str">
        <f>IFERROR(VLOOKUP(H15,functii!L:M,2,FALSE),"-")</f>
        <v>-</v>
      </c>
      <c r="O15" s="37" t="str">
        <f>IFERROR(VLOOKUP(H15,functii!N:O,2,FALSE),"-")</f>
        <v>-</v>
      </c>
      <c r="P15" s="37" t="str">
        <f>IFERROR(VLOOKUP(H15,functii!P:Q,2,FALSE),"-")</f>
        <v>-</v>
      </c>
      <c r="Q15" s="37" t="str">
        <f>IFERROR(VLOOKUP(H15,functii!R:S,2,FALSE),"-")</f>
        <v>-</v>
      </c>
      <c r="R15" s="37" t="str">
        <f>IFERROR(VLOOKUP(H15,functii!T:U,2,FALSE),"-")</f>
        <v>-</v>
      </c>
      <c r="S15" s="37" t="str">
        <f>IFERROR(VLOOKUP(H15,functii!V:W,2,FALSE),"-")</f>
        <v>-</v>
      </c>
      <c r="T15" s="37" t="str">
        <f>IFERROR(VLOOKUP(H15,functii!X:Y,2,FALSE),"-")</f>
        <v>-</v>
      </c>
      <c r="U15" s="37" t="str">
        <f>IFERROR(VLOOKUP(H15,functii!Z:AA,2,FALSE),"-")</f>
        <v>-</v>
      </c>
    </row>
    <row r="16" spans="2:21" ht="300" customHeight="1" x14ac:dyDescent="0.3">
      <c r="B16" s="22">
        <v>11</v>
      </c>
      <c r="C16" s="21"/>
      <c r="D16" s="21"/>
      <c r="E16" s="22"/>
      <c r="F16" s="21"/>
      <c r="G16" s="24"/>
      <c r="H16" s="21" t="str">
        <f t="shared" si="0"/>
        <v xml:space="preserve">, </v>
      </c>
      <c r="I16" s="25" t="str">
        <f t="shared" si="1"/>
        <v>, , ,</v>
      </c>
      <c r="J16" s="28" t="str">
        <f>IFERROR(VLOOKUP(H16,functii!D:E,2,FALSE),"-")</f>
        <v>-</v>
      </c>
      <c r="K16" s="37" t="str">
        <f>IFERROR(VLOOKUP(H16,functii!F:G,2,FALSE),"-")</f>
        <v>-</v>
      </c>
      <c r="L16" s="37" t="str">
        <f>IFERROR(VLOOKUP(H16,functii!H:I,2,FALSE),"-")</f>
        <v>-</v>
      </c>
      <c r="M16" s="37" t="str">
        <f>IFERROR(VLOOKUP(H16,functii!J:K,2,FALSE),"-")</f>
        <v>-</v>
      </c>
      <c r="N16" s="37" t="str">
        <f>IFERROR(VLOOKUP(H16,functii!L:M,2,FALSE),"-")</f>
        <v>-</v>
      </c>
      <c r="O16" s="37" t="str">
        <f>IFERROR(VLOOKUP(H16,functii!N:O,2,FALSE),"-")</f>
        <v>-</v>
      </c>
      <c r="P16" s="37" t="str">
        <f>IFERROR(VLOOKUP(H16,functii!P:Q,2,FALSE),"-")</f>
        <v>-</v>
      </c>
      <c r="Q16" s="37" t="str">
        <f>IFERROR(VLOOKUP(H16,functii!R:S,2,FALSE),"-")</f>
        <v>-</v>
      </c>
      <c r="R16" s="37" t="str">
        <f>IFERROR(VLOOKUP(H16,functii!T:U,2,FALSE),"-")</f>
        <v>-</v>
      </c>
      <c r="S16" s="37" t="str">
        <f>IFERROR(VLOOKUP(H16,functii!V:W,2,FALSE),"-")</f>
        <v>-</v>
      </c>
      <c r="T16" s="37" t="str">
        <f>IFERROR(VLOOKUP(H16,functii!X:Y,2,FALSE),"-")</f>
        <v>-</v>
      </c>
      <c r="U16" s="37" t="str">
        <f>IFERROR(VLOOKUP(H16,functii!Z:AA,2,FALSE),"-")</f>
        <v>-</v>
      </c>
    </row>
    <row r="17" spans="2:21" ht="300" customHeight="1" x14ac:dyDescent="0.3">
      <c r="B17" s="22">
        <v>12</v>
      </c>
      <c r="C17" s="21"/>
      <c r="D17" s="21"/>
      <c r="E17" s="22"/>
      <c r="F17" s="21"/>
      <c r="G17" s="24"/>
      <c r="H17" s="21" t="str">
        <f t="shared" si="0"/>
        <v xml:space="preserve">, </v>
      </c>
      <c r="I17" s="25" t="str">
        <f t="shared" si="1"/>
        <v>, , ,</v>
      </c>
      <c r="J17" s="28" t="str">
        <f>IFERROR(VLOOKUP(H17,functii!D:E,2,FALSE),"-")</f>
        <v>-</v>
      </c>
      <c r="K17" s="37" t="str">
        <f>IFERROR(VLOOKUP(H17,functii!F:G,2,FALSE),"-")</f>
        <v>-</v>
      </c>
      <c r="L17" s="37" t="str">
        <f>IFERROR(VLOOKUP(H17,functii!H:I,2,FALSE),"-")</f>
        <v>-</v>
      </c>
      <c r="M17" s="37" t="str">
        <f>IFERROR(VLOOKUP(H17,functii!J:K,2,FALSE),"-")</f>
        <v>-</v>
      </c>
      <c r="N17" s="37" t="str">
        <f>IFERROR(VLOOKUP(H17,functii!L:M,2,FALSE),"-")</f>
        <v>-</v>
      </c>
      <c r="O17" s="37" t="str">
        <f>IFERROR(VLOOKUP(H17,functii!N:O,2,FALSE),"-")</f>
        <v>-</v>
      </c>
      <c r="P17" s="37" t="str">
        <f>IFERROR(VLOOKUP(H17,functii!P:Q,2,FALSE),"-")</f>
        <v>-</v>
      </c>
      <c r="Q17" s="37" t="str">
        <f>IFERROR(VLOOKUP(H17,functii!R:S,2,FALSE),"-")</f>
        <v>-</v>
      </c>
      <c r="R17" s="37" t="str">
        <f>IFERROR(VLOOKUP(H17,functii!T:U,2,FALSE),"-")</f>
        <v>-</v>
      </c>
      <c r="S17" s="37" t="str">
        <f>IFERROR(VLOOKUP(H17,functii!V:W,2,FALSE),"-")</f>
        <v>-</v>
      </c>
      <c r="T17" s="37" t="str">
        <f>IFERROR(VLOOKUP(H17,functii!X:Y,2,FALSE),"-")</f>
        <v>-</v>
      </c>
      <c r="U17" s="37" t="str">
        <f>IFERROR(VLOOKUP(H17,functii!Z:AA,2,FALSE),"-")</f>
        <v>-</v>
      </c>
    </row>
    <row r="18" spans="2:21" ht="300" customHeight="1" x14ac:dyDescent="0.3">
      <c r="B18" s="22">
        <v>13</v>
      </c>
      <c r="C18" s="21"/>
      <c r="D18" s="21"/>
      <c r="E18" s="22"/>
      <c r="F18" s="21"/>
      <c r="G18" s="24"/>
      <c r="H18" s="21" t="str">
        <f t="shared" si="0"/>
        <v xml:space="preserve">, </v>
      </c>
      <c r="I18" s="25" t="str">
        <f t="shared" si="1"/>
        <v>, , ,</v>
      </c>
      <c r="J18" s="28" t="str">
        <f>IFERROR(VLOOKUP(H18,functii!D:E,2,FALSE),"-")</f>
        <v>-</v>
      </c>
      <c r="K18" s="37" t="str">
        <f>IFERROR(VLOOKUP(H18,functii!F:G,2,FALSE),"-")</f>
        <v>-</v>
      </c>
      <c r="L18" s="37" t="str">
        <f>IFERROR(VLOOKUP(H18,functii!H:I,2,FALSE),"-")</f>
        <v>-</v>
      </c>
      <c r="M18" s="37" t="str">
        <f>IFERROR(VLOOKUP(H18,functii!J:K,2,FALSE),"-")</f>
        <v>-</v>
      </c>
      <c r="N18" s="37" t="str">
        <f>IFERROR(VLOOKUP(H18,functii!L:M,2,FALSE),"-")</f>
        <v>-</v>
      </c>
      <c r="O18" s="37" t="str">
        <f>IFERROR(VLOOKUP(H18,functii!N:O,2,FALSE),"-")</f>
        <v>-</v>
      </c>
      <c r="P18" s="37" t="str">
        <f>IFERROR(VLOOKUP(H18,functii!P:Q,2,FALSE),"-")</f>
        <v>-</v>
      </c>
      <c r="Q18" s="37" t="str">
        <f>IFERROR(VLOOKUP(H18,functii!R:S,2,FALSE),"-")</f>
        <v>-</v>
      </c>
      <c r="R18" s="37" t="str">
        <f>IFERROR(VLOOKUP(H18,functii!T:U,2,FALSE),"-")</f>
        <v>-</v>
      </c>
      <c r="S18" s="37" t="str">
        <f>IFERROR(VLOOKUP(H18,functii!V:W,2,FALSE),"-")</f>
        <v>-</v>
      </c>
      <c r="T18" s="37" t="str">
        <f>IFERROR(VLOOKUP(H18,functii!X:Y,2,FALSE),"-")</f>
        <v>-</v>
      </c>
      <c r="U18" s="37" t="str">
        <f>IFERROR(VLOOKUP(H18,functii!Z:AA,2,FALSE),"-")</f>
        <v>-</v>
      </c>
    </row>
    <row r="19" spans="2:21" ht="300" customHeight="1" x14ac:dyDescent="0.3">
      <c r="B19" s="22">
        <v>14</v>
      </c>
      <c r="C19" s="21"/>
      <c r="D19" s="21"/>
      <c r="E19" s="22"/>
      <c r="F19" s="21"/>
      <c r="G19" s="24"/>
      <c r="H19" s="21" t="str">
        <f t="shared" si="0"/>
        <v xml:space="preserve">, </v>
      </c>
      <c r="I19" s="25" t="str">
        <f t="shared" si="1"/>
        <v>, , ,</v>
      </c>
      <c r="J19" s="28" t="str">
        <f>IFERROR(VLOOKUP(H19,functii!D:E,2,FALSE),"-")</f>
        <v>-</v>
      </c>
      <c r="K19" s="37" t="str">
        <f>IFERROR(VLOOKUP(H19,functii!F:G,2,FALSE),"-")</f>
        <v>-</v>
      </c>
      <c r="L19" s="37" t="str">
        <f>IFERROR(VLOOKUP(H19,functii!H:I,2,FALSE),"-")</f>
        <v>-</v>
      </c>
      <c r="M19" s="37" t="str">
        <f>IFERROR(VLOOKUP(H19,functii!J:K,2,FALSE),"-")</f>
        <v>-</v>
      </c>
      <c r="N19" s="37" t="str">
        <f>IFERROR(VLOOKUP(H19,functii!L:M,2,FALSE),"-")</f>
        <v>-</v>
      </c>
      <c r="O19" s="37" t="str">
        <f>IFERROR(VLOOKUP(H19,functii!N:O,2,FALSE),"-")</f>
        <v>-</v>
      </c>
      <c r="P19" s="37" t="str">
        <f>IFERROR(VLOOKUP(H19,functii!P:Q,2,FALSE),"-")</f>
        <v>-</v>
      </c>
      <c r="Q19" s="37" t="str">
        <f>IFERROR(VLOOKUP(H19,functii!R:S,2,FALSE),"-")</f>
        <v>-</v>
      </c>
      <c r="R19" s="37" t="str">
        <f>IFERROR(VLOOKUP(H19,functii!T:U,2,FALSE),"-")</f>
        <v>-</v>
      </c>
      <c r="S19" s="37" t="str">
        <f>IFERROR(VLOOKUP(H19,functii!V:W,2,FALSE),"-")</f>
        <v>-</v>
      </c>
      <c r="T19" s="37" t="str">
        <f>IFERROR(VLOOKUP(H19,functii!X:Y,2,FALSE),"-")</f>
        <v>-</v>
      </c>
      <c r="U19" s="37" t="str">
        <f>IFERROR(VLOOKUP(H19,functii!Z:AA,2,FALSE),"-")</f>
        <v>-</v>
      </c>
    </row>
    <row r="20" spans="2:21" ht="300" customHeight="1" x14ac:dyDescent="0.3">
      <c r="B20" s="22">
        <v>15</v>
      </c>
      <c r="C20" s="21"/>
      <c r="D20" s="21"/>
      <c r="E20" s="22"/>
      <c r="F20" s="21"/>
      <c r="G20" s="24"/>
      <c r="H20" s="21" t="str">
        <f t="shared" si="0"/>
        <v xml:space="preserve">, </v>
      </c>
      <c r="I20" s="25" t="str">
        <f t="shared" si="1"/>
        <v>, , ,</v>
      </c>
      <c r="J20" s="28" t="str">
        <f>IFERROR(VLOOKUP(H20,functii!D:E,2,FALSE),"-")</f>
        <v>-</v>
      </c>
      <c r="K20" s="37" t="str">
        <f>IFERROR(VLOOKUP(H20,functii!F:G,2,FALSE),"-")</f>
        <v>-</v>
      </c>
      <c r="L20" s="37" t="str">
        <f>IFERROR(VLOOKUP(H20,functii!H:I,2,FALSE),"-")</f>
        <v>-</v>
      </c>
      <c r="M20" s="37" t="str">
        <f>IFERROR(VLOOKUP(H20,functii!J:K,2,FALSE),"-")</f>
        <v>-</v>
      </c>
      <c r="N20" s="37" t="str">
        <f>IFERROR(VLOOKUP(H20,functii!L:M,2,FALSE),"-")</f>
        <v>-</v>
      </c>
      <c r="O20" s="37" t="str">
        <f>IFERROR(VLOOKUP(H20,functii!N:O,2,FALSE),"-")</f>
        <v>-</v>
      </c>
      <c r="P20" s="37" t="str">
        <f>IFERROR(VLOOKUP(H20,functii!P:Q,2,FALSE),"-")</f>
        <v>-</v>
      </c>
      <c r="Q20" s="37" t="str">
        <f>IFERROR(VLOOKUP(H20,functii!R:S,2,FALSE),"-")</f>
        <v>-</v>
      </c>
      <c r="R20" s="37" t="str">
        <f>IFERROR(VLOOKUP(H20,functii!T:U,2,FALSE),"-")</f>
        <v>-</v>
      </c>
      <c r="S20" s="37" t="str">
        <f>IFERROR(VLOOKUP(H20,functii!V:W,2,FALSE),"-")</f>
        <v>-</v>
      </c>
      <c r="T20" s="37" t="str">
        <f>IFERROR(VLOOKUP(H20,functii!X:Y,2,FALSE),"-")</f>
        <v>-</v>
      </c>
      <c r="U20" s="37" t="str">
        <f>IFERROR(VLOOKUP(H20,functii!Z:AA,2,FALSE),"-")</f>
        <v>-</v>
      </c>
    </row>
    <row r="21" spans="2:21" ht="300" customHeight="1" x14ac:dyDescent="0.3">
      <c r="B21" s="22">
        <v>16</v>
      </c>
      <c r="C21" s="21"/>
      <c r="D21" s="21"/>
      <c r="E21" s="22"/>
      <c r="F21" s="21"/>
      <c r="G21" s="24"/>
      <c r="H21" s="21" t="str">
        <f t="shared" si="0"/>
        <v xml:space="preserve">, </v>
      </c>
      <c r="I21" s="25" t="str">
        <f t="shared" si="1"/>
        <v>, , ,</v>
      </c>
      <c r="J21" s="28" t="str">
        <f>IFERROR(VLOOKUP(H21,functii!D:E,2,FALSE),"-")</f>
        <v>-</v>
      </c>
      <c r="K21" s="37" t="str">
        <f>IFERROR(VLOOKUP(H21,functii!F:G,2,FALSE),"-")</f>
        <v>-</v>
      </c>
      <c r="L21" s="37" t="str">
        <f>IFERROR(VLOOKUP(H21,functii!H:I,2,FALSE),"-")</f>
        <v>-</v>
      </c>
      <c r="M21" s="37" t="str">
        <f>IFERROR(VLOOKUP(H21,functii!J:K,2,FALSE),"-")</f>
        <v>-</v>
      </c>
      <c r="N21" s="37" t="str">
        <f>IFERROR(VLOOKUP(H21,functii!L:M,2,FALSE),"-")</f>
        <v>-</v>
      </c>
      <c r="O21" s="37" t="str">
        <f>IFERROR(VLOOKUP(H21,functii!N:O,2,FALSE),"-")</f>
        <v>-</v>
      </c>
      <c r="P21" s="37" t="str">
        <f>IFERROR(VLOOKUP(H21,functii!P:Q,2,FALSE),"-")</f>
        <v>-</v>
      </c>
      <c r="Q21" s="37" t="str">
        <f>IFERROR(VLOOKUP(H21,functii!R:S,2,FALSE),"-")</f>
        <v>-</v>
      </c>
      <c r="R21" s="37" t="str">
        <f>IFERROR(VLOOKUP(H21,functii!T:U,2,FALSE),"-")</f>
        <v>-</v>
      </c>
      <c r="S21" s="37" t="str">
        <f>IFERROR(VLOOKUP(H21,functii!V:W,2,FALSE),"-")</f>
        <v>-</v>
      </c>
      <c r="T21" s="37" t="str">
        <f>IFERROR(VLOOKUP(H21,functii!X:Y,2,FALSE),"-")</f>
        <v>-</v>
      </c>
      <c r="U21" s="37" t="str">
        <f>IFERROR(VLOOKUP(H21,functii!Z:AA,2,FALSE),"-")</f>
        <v>-</v>
      </c>
    </row>
    <row r="22" spans="2:21" ht="300" customHeight="1" x14ac:dyDescent="0.3">
      <c r="B22" s="22">
        <v>17</v>
      </c>
      <c r="C22" s="21"/>
      <c r="D22" s="21"/>
      <c r="E22" s="22"/>
      <c r="F22" s="21"/>
      <c r="G22" s="24"/>
      <c r="H22" s="21" t="str">
        <f t="shared" si="0"/>
        <v xml:space="preserve">, </v>
      </c>
      <c r="I22" s="25" t="str">
        <f t="shared" si="1"/>
        <v>, , ,</v>
      </c>
      <c r="J22" s="28" t="str">
        <f>IFERROR(VLOOKUP(H22,functii!D:E,2,FALSE),"-")</f>
        <v>-</v>
      </c>
      <c r="K22" s="37" t="str">
        <f>IFERROR(VLOOKUP(H22,functii!F:G,2,FALSE),"-")</f>
        <v>-</v>
      </c>
      <c r="L22" s="37" t="str">
        <f>IFERROR(VLOOKUP(H22,functii!H:I,2,FALSE),"-")</f>
        <v>-</v>
      </c>
      <c r="M22" s="37" t="str">
        <f>IFERROR(VLOOKUP(H22,functii!J:K,2,FALSE),"-")</f>
        <v>-</v>
      </c>
      <c r="N22" s="37" t="str">
        <f>IFERROR(VLOOKUP(H22,functii!L:M,2,FALSE),"-")</f>
        <v>-</v>
      </c>
      <c r="O22" s="37" t="str">
        <f>IFERROR(VLOOKUP(H22,functii!N:O,2,FALSE),"-")</f>
        <v>-</v>
      </c>
      <c r="P22" s="37" t="str">
        <f>IFERROR(VLOOKUP(H22,functii!P:Q,2,FALSE),"-")</f>
        <v>-</v>
      </c>
      <c r="Q22" s="37" t="str">
        <f>IFERROR(VLOOKUP(H22,functii!R:S,2,FALSE),"-")</f>
        <v>-</v>
      </c>
      <c r="R22" s="37" t="str">
        <f>IFERROR(VLOOKUP(H22,functii!T:U,2,FALSE),"-")</f>
        <v>-</v>
      </c>
      <c r="S22" s="37" t="str">
        <f>IFERROR(VLOOKUP(H22,functii!V:W,2,FALSE),"-")</f>
        <v>-</v>
      </c>
      <c r="T22" s="37" t="str">
        <f>IFERROR(VLOOKUP(H22,functii!X:Y,2,FALSE),"-")</f>
        <v>-</v>
      </c>
      <c r="U22" s="37" t="str">
        <f>IFERROR(VLOOKUP(H22,functii!Z:AA,2,FALSE),"-")</f>
        <v>-</v>
      </c>
    </row>
    <row r="23" spans="2:21" ht="300" customHeight="1" x14ac:dyDescent="0.3">
      <c r="B23" s="22">
        <v>18</v>
      </c>
      <c r="C23" s="21"/>
      <c r="D23" s="21"/>
      <c r="E23" s="22"/>
      <c r="F23" s="21"/>
      <c r="G23" s="24"/>
      <c r="H23" s="21" t="str">
        <f t="shared" si="0"/>
        <v xml:space="preserve">, </v>
      </c>
      <c r="I23" s="25" t="str">
        <f t="shared" si="1"/>
        <v>, , ,</v>
      </c>
      <c r="J23" s="28" t="str">
        <f>IFERROR(VLOOKUP(H23,functii!D:E,2,FALSE),"-")</f>
        <v>-</v>
      </c>
      <c r="K23" s="37" t="str">
        <f>IFERROR(VLOOKUP(H23,functii!F:G,2,FALSE),"-")</f>
        <v>-</v>
      </c>
      <c r="L23" s="37" t="str">
        <f>IFERROR(VLOOKUP(H23,functii!H:I,2,FALSE),"-")</f>
        <v>-</v>
      </c>
      <c r="M23" s="37" t="str">
        <f>IFERROR(VLOOKUP(H23,functii!J:K,2,FALSE),"-")</f>
        <v>-</v>
      </c>
      <c r="N23" s="37" t="str">
        <f>IFERROR(VLOOKUP(H23,functii!L:M,2,FALSE),"-")</f>
        <v>-</v>
      </c>
      <c r="O23" s="37" t="str">
        <f>IFERROR(VLOOKUP(H23,functii!N:O,2,FALSE),"-")</f>
        <v>-</v>
      </c>
      <c r="P23" s="37" t="str">
        <f>IFERROR(VLOOKUP(H23,functii!P:Q,2,FALSE),"-")</f>
        <v>-</v>
      </c>
      <c r="Q23" s="37" t="str">
        <f>IFERROR(VLOOKUP(H23,functii!R:S,2,FALSE),"-")</f>
        <v>-</v>
      </c>
      <c r="R23" s="37" t="str">
        <f>IFERROR(VLOOKUP(H23,functii!T:U,2,FALSE),"-")</f>
        <v>-</v>
      </c>
      <c r="S23" s="37" t="str">
        <f>IFERROR(VLOOKUP(H23,functii!V:W,2,FALSE),"-")</f>
        <v>-</v>
      </c>
      <c r="T23" s="37" t="str">
        <f>IFERROR(VLOOKUP(H23,functii!X:Y,2,FALSE),"-")</f>
        <v>-</v>
      </c>
      <c r="U23" s="37" t="str">
        <f>IFERROR(VLOOKUP(H23,functii!Z:AA,2,FALSE),"-")</f>
        <v>-</v>
      </c>
    </row>
    <row r="24" spans="2:21" ht="300" customHeight="1" x14ac:dyDescent="0.3">
      <c r="B24" s="22">
        <v>19</v>
      </c>
      <c r="C24" s="21"/>
      <c r="D24" s="21"/>
      <c r="E24" s="22"/>
      <c r="F24" s="21"/>
      <c r="G24" s="24"/>
      <c r="H24" s="21" t="str">
        <f t="shared" si="0"/>
        <v xml:space="preserve">, </v>
      </c>
      <c r="I24" s="25" t="str">
        <f t="shared" si="1"/>
        <v>, , ,</v>
      </c>
      <c r="J24" s="28" t="str">
        <f>IFERROR(VLOOKUP(H24,functii!D:E,2,FALSE),"-")</f>
        <v>-</v>
      </c>
      <c r="K24" s="37" t="str">
        <f>IFERROR(VLOOKUP(H24,functii!F:G,2,FALSE),"-")</f>
        <v>-</v>
      </c>
      <c r="L24" s="37" t="str">
        <f>IFERROR(VLOOKUP(H24,functii!H:I,2,FALSE),"-")</f>
        <v>-</v>
      </c>
      <c r="M24" s="37" t="str">
        <f>IFERROR(VLOOKUP(H24,functii!J:K,2,FALSE),"-")</f>
        <v>-</v>
      </c>
      <c r="N24" s="37" t="str">
        <f>IFERROR(VLOOKUP(H24,functii!L:M,2,FALSE),"-")</f>
        <v>-</v>
      </c>
      <c r="O24" s="37" t="str">
        <f>IFERROR(VLOOKUP(H24,functii!N:O,2,FALSE),"-")</f>
        <v>-</v>
      </c>
      <c r="P24" s="37" t="str">
        <f>IFERROR(VLOOKUP(H24,functii!P:Q,2,FALSE),"-")</f>
        <v>-</v>
      </c>
      <c r="Q24" s="37" t="str">
        <f>IFERROR(VLOOKUP(H24,functii!R:S,2,FALSE),"-")</f>
        <v>-</v>
      </c>
      <c r="R24" s="37" t="str">
        <f>IFERROR(VLOOKUP(H24,functii!T:U,2,FALSE),"-")</f>
        <v>-</v>
      </c>
      <c r="S24" s="37" t="str">
        <f>IFERROR(VLOOKUP(H24,functii!V:W,2,FALSE),"-")</f>
        <v>-</v>
      </c>
      <c r="T24" s="37" t="str">
        <f>IFERROR(VLOOKUP(H24,functii!X:Y,2,FALSE),"-")</f>
        <v>-</v>
      </c>
      <c r="U24" s="37" t="str">
        <f>IFERROR(VLOOKUP(H24,functii!Z:AA,2,FALSE),"-")</f>
        <v>-</v>
      </c>
    </row>
    <row r="25" spans="2:21" ht="300" customHeight="1" x14ac:dyDescent="0.3">
      <c r="B25" s="22">
        <v>20</v>
      </c>
      <c r="C25" s="21"/>
      <c r="D25" s="21"/>
      <c r="E25" s="22"/>
      <c r="F25" s="21"/>
      <c r="G25" s="24"/>
      <c r="H25" s="21" t="str">
        <f t="shared" si="0"/>
        <v xml:space="preserve">, </v>
      </c>
      <c r="I25" s="25" t="str">
        <f t="shared" si="1"/>
        <v>, , ,</v>
      </c>
      <c r="J25" s="28" t="str">
        <f>IFERROR(VLOOKUP(H25,functii!D:E,2,FALSE),"-")</f>
        <v>-</v>
      </c>
      <c r="K25" s="37" t="str">
        <f>IFERROR(VLOOKUP(H25,functii!F:G,2,FALSE),"-")</f>
        <v>-</v>
      </c>
      <c r="L25" s="37" t="str">
        <f>IFERROR(VLOOKUP(H25,functii!H:I,2,FALSE),"-")</f>
        <v>-</v>
      </c>
      <c r="M25" s="37" t="str">
        <f>IFERROR(VLOOKUP(H25,functii!J:K,2,FALSE),"-")</f>
        <v>-</v>
      </c>
      <c r="N25" s="37" t="str">
        <f>IFERROR(VLOOKUP(H25,functii!L:M,2,FALSE),"-")</f>
        <v>-</v>
      </c>
      <c r="O25" s="37" t="str">
        <f>IFERROR(VLOOKUP(H25,functii!N:O,2,FALSE),"-")</f>
        <v>-</v>
      </c>
      <c r="P25" s="37" t="str">
        <f>IFERROR(VLOOKUP(H25,functii!P:Q,2,FALSE),"-")</f>
        <v>-</v>
      </c>
      <c r="Q25" s="37" t="str">
        <f>IFERROR(VLOOKUP(H25,functii!R:S,2,FALSE),"-")</f>
        <v>-</v>
      </c>
      <c r="R25" s="37" t="str">
        <f>IFERROR(VLOOKUP(H25,functii!T:U,2,FALSE),"-")</f>
        <v>-</v>
      </c>
      <c r="S25" s="37" t="str">
        <f>IFERROR(VLOOKUP(H25,functii!V:W,2,FALSE),"-")</f>
        <v>-</v>
      </c>
      <c r="T25" s="37" t="str">
        <f>IFERROR(VLOOKUP(H25,functii!X:Y,2,FALSE),"-")</f>
        <v>-</v>
      </c>
      <c r="U25" s="37" t="str">
        <f>IFERROR(VLOOKUP(H25,functii!Z:AA,2,FALSE),"-")</f>
        <v>-</v>
      </c>
    </row>
  </sheetData>
  <sheetProtection algorithmName="SHA-512" hashValue="33bue6sFI/yrewLIUKAe3DNIW6Kmdrmq3X9/CrCTLm0gcHoNGaSvwPYgpVoviYbgDSSxcgSm00dbwTwOB+ULfw==" saltValue="RQdrv30kBqlj+AMKgPIrlw==" spinCount="100000" sheet="1" deleteColumns="0" deleteRows="0" selectLockedCells="1"/>
  <protectedRanges>
    <protectedRange sqref="B6:J85" name="Range1"/>
  </protectedRanges>
  <mergeCells count="6">
    <mergeCell ref="K4:U4"/>
    <mergeCell ref="B4:G4"/>
    <mergeCell ref="N2:O2"/>
    <mergeCell ref="I4:I5"/>
    <mergeCell ref="J4:J5"/>
    <mergeCell ref="H4:H5"/>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0000000}">
          <x14:formula1>
            <xm:f>Liste!$B$3:$B$6</xm:f>
          </x14:formula1>
          <xm:sqref>E6:E25</xm:sqref>
        </x14:dataValidation>
        <x14:dataValidation type="list" allowBlank="1" showInputMessage="1" showErrorMessage="1" xr:uid="{00000000-0002-0000-0200-000001000000}">
          <x14:formula1>
            <xm:f>Liste!$C$3:$C$7</xm:f>
          </x14:formula1>
          <xm:sqref>F6:F25</xm:sqref>
        </x14:dataValidation>
        <x14:dataValidation type="list" allowBlank="1" showInputMessage="1" showErrorMessage="1" xr:uid="{58D40F08-3E72-4B2C-A863-35D1435B99BF}">
          <x14:formula1>
            <xm:f>Liste!$A$3:$A$76</xm:f>
          </x14:formula1>
          <xm:sqref>D6:D25</xm:sqref>
        </x14:dataValidation>
        <x14:dataValidation type="list" allowBlank="1" showInputMessage="1" showErrorMessage="1" xr:uid="{A7748062-2020-4F07-A2BF-FA16FD43A4D1}">
          <x14:formula1>
            <xm:f>Liste!$E$3:$E$5</xm:f>
          </x14:formula1>
          <xm:sqref>C6:C25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C0870-A717-47E9-8B57-F99BBCE77148}">
  <dimension ref="A1:L9"/>
  <sheetViews>
    <sheetView topLeftCell="A3" zoomScale="70" zoomScaleNormal="70" workbookViewId="0">
      <selection activeCell="D4" sqref="D4"/>
    </sheetView>
  </sheetViews>
  <sheetFormatPr defaultRowHeight="14.4" x14ac:dyDescent="0.3"/>
  <cols>
    <col min="1" max="1" width="24" customWidth="1"/>
    <col min="2" max="12" width="45.77734375" customWidth="1"/>
  </cols>
  <sheetData>
    <row r="1" spans="1:12" ht="15" thickBot="1" x14ac:dyDescent="0.35">
      <c r="C1" s="30"/>
    </row>
    <row r="2" spans="1:12" ht="46.8" customHeight="1" thickBot="1" x14ac:dyDescent="0.35">
      <c r="A2" s="4"/>
      <c r="B2" s="33" t="s">
        <v>178</v>
      </c>
      <c r="C2" s="33" t="s">
        <v>179</v>
      </c>
      <c r="D2" s="33" t="s">
        <v>180</v>
      </c>
      <c r="E2" s="33" t="s">
        <v>181</v>
      </c>
      <c r="F2" s="33" t="s">
        <v>182</v>
      </c>
      <c r="G2" s="33" t="s">
        <v>183</v>
      </c>
      <c r="H2" s="33" t="s">
        <v>184</v>
      </c>
      <c r="I2" s="33" t="s">
        <v>185</v>
      </c>
      <c r="J2" s="33" t="s">
        <v>186</v>
      </c>
      <c r="K2" s="33" t="s">
        <v>187</v>
      </c>
      <c r="L2" s="33" t="s">
        <v>188</v>
      </c>
    </row>
    <row r="3" spans="1:12" ht="234" customHeight="1" x14ac:dyDescent="0.3">
      <c r="A3" s="34" t="s">
        <v>189</v>
      </c>
      <c r="B3" s="38" t="s">
        <v>230</v>
      </c>
      <c r="C3" s="38" t="s">
        <v>233</v>
      </c>
      <c r="D3" s="38" t="s">
        <v>195</v>
      </c>
      <c r="E3" s="38" t="s">
        <v>196</v>
      </c>
      <c r="F3" s="38" t="s">
        <v>197</v>
      </c>
      <c r="G3" s="38" t="s">
        <v>198</v>
      </c>
      <c r="H3" s="38" t="s">
        <v>199</v>
      </c>
      <c r="I3" s="4" t="s">
        <v>165</v>
      </c>
      <c r="J3" s="4" t="s">
        <v>165</v>
      </c>
      <c r="K3" s="4" t="s">
        <v>165</v>
      </c>
      <c r="L3" s="4" t="s">
        <v>165</v>
      </c>
    </row>
    <row r="4" spans="1:12" ht="409.6" x14ac:dyDescent="0.3">
      <c r="A4" s="34" t="s">
        <v>190</v>
      </c>
      <c r="B4" s="38" t="s">
        <v>231</v>
      </c>
      <c r="C4" s="38" t="s">
        <v>232</v>
      </c>
      <c r="D4" s="38" t="s">
        <v>234</v>
      </c>
      <c r="E4" s="38" t="s">
        <v>248</v>
      </c>
      <c r="F4" s="38" t="s">
        <v>255</v>
      </c>
      <c r="G4" s="38" t="s">
        <v>249</v>
      </c>
      <c r="H4" s="38" t="s">
        <v>250</v>
      </c>
      <c r="I4" s="38" t="s">
        <v>251</v>
      </c>
      <c r="J4" s="38" t="s">
        <v>252</v>
      </c>
      <c r="K4" s="38" t="s">
        <v>253</v>
      </c>
      <c r="L4" s="38" t="s">
        <v>254</v>
      </c>
    </row>
    <row r="5" spans="1:12" ht="408.6" customHeight="1" x14ac:dyDescent="0.3">
      <c r="A5" s="34" t="s">
        <v>191</v>
      </c>
      <c r="B5" s="38" t="s">
        <v>238</v>
      </c>
      <c r="C5" s="38" t="s">
        <v>239</v>
      </c>
      <c r="D5" s="38" t="s">
        <v>240</v>
      </c>
      <c r="E5" s="38" t="s">
        <v>241</v>
      </c>
      <c r="F5" s="38" t="s">
        <v>242</v>
      </c>
      <c r="G5" s="38" t="s">
        <v>243</v>
      </c>
      <c r="H5" s="38" t="s">
        <v>244</v>
      </c>
      <c r="I5" s="38" t="s">
        <v>245</v>
      </c>
      <c r="J5" s="4" t="s">
        <v>165</v>
      </c>
      <c r="K5" s="4" t="s">
        <v>165</v>
      </c>
      <c r="L5" s="38" t="s">
        <v>246</v>
      </c>
    </row>
    <row r="6" spans="1:12" ht="365.4" customHeight="1" x14ac:dyDescent="0.3">
      <c r="A6" s="34" t="s">
        <v>192</v>
      </c>
      <c r="B6" s="38" t="s">
        <v>237</v>
      </c>
      <c r="C6" s="4" t="s">
        <v>165</v>
      </c>
      <c r="D6" s="38" t="s">
        <v>236</v>
      </c>
      <c r="E6" s="38" t="s">
        <v>235</v>
      </c>
      <c r="F6" s="4" t="s">
        <v>165</v>
      </c>
      <c r="G6" s="38" t="s">
        <v>247</v>
      </c>
      <c r="H6" s="4" t="s">
        <v>165</v>
      </c>
      <c r="I6" s="4" t="s">
        <v>165</v>
      </c>
      <c r="J6" s="4" t="s">
        <v>165</v>
      </c>
      <c r="K6" s="4" t="s">
        <v>165</v>
      </c>
      <c r="L6" s="4" t="s">
        <v>165</v>
      </c>
    </row>
    <row r="7" spans="1:12" x14ac:dyDescent="0.3">
      <c r="A7" s="4"/>
      <c r="B7" s="4"/>
      <c r="C7" s="30"/>
    </row>
    <row r="8" spans="1:12" x14ac:dyDescent="0.3">
      <c r="A8" s="4"/>
      <c r="B8" s="4"/>
      <c r="C8" s="30"/>
    </row>
    <row r="9" spans="1:12" x14ac:dyDescent="0.3">
      <c r="A9" s="4"/>
      <c r="B9" s="4"/>
      <c r="C9" s="30"/>
    </row>
  </sheetData>
  <sheetProtection algorithmName="SHA-512" hashValue="cLXlbFYTsYM2fKaMlv8KiAorHcfb6fhUiUbB7uGKDKUC9405zigjYWvslrPnrFgoqjZzjoNbviF/Q4PixO00/w==" saltValue="MGYKv76Z1zkdRQV/OUPb9A==" spinCount="100000" sheet="1" formatCells="0" formatColumns="0" formatRows="0" insertColumns="0" insertRows="0" insertHyperlinks="0" deleteColumns="0" deleteRows="0" sort="0" autoFilter="0" pivotTables="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61508-A768-4D63-BEE8-BE43F9434F0F}">
  <dimension ref="A1:AA177"/>
  <sheetViews>
    <sheetView topLeftCell="A10" zoomScale="60" zoomScaleNormal="60" workbookViewId="0">
      <selection activeCell="M13" sqref="M13"/>
    </sheetView>
  </sheetViews>
  <sheetFormatPr defaultRowHeight="14.4" x14ac:dyDescent="0.3"/>
  <cols>
    <col min="1" max="1" width="76.88671875" bestFit="1" customWidth="1"/>
    <col min="2" max="2" width="13.33203125" customWidth="1"/>
    <col min="4" max="4" width="86" bestFit="1" customWidth="1"/>
    <col min="5" max="5" width="67.5546875" style="35" customWidth="1"/>
    <col min="6" max="6" width="30.77734375" customWidth="1"/>
    <col min="7" max="7" width="86.21875" style="31" customWidth="1"/>
    <col min="8" max="8" width="31.21875" customWidth="1"/>
    <col min="9" max="9" width="55.6640625" style="31" customWidth="1"/>
    <col min="10" max="10" width="29.109375" customWidth="1"/>
    <col min="11" max="11" width="55.6640625" style="31" customWidth="1"/>
    <col min="12" max="12" width="42.6640625" customWidth="1"/>
    <col min="13" max="13" width="55.6640625" style="31" customWidth="1"/>
    <col min="14" max="14" width="26.88671875" customWidth="1"/>
    <col min="15" max="15" width="109" style="31" customWidth="1"/>
    <col min="16" max="16" width="36.77734375" customWidth="1"/>
    <col min="17" max="17" width="55.5546875" style="31" customWidth="1"/>
    <col min="18" max="18" width="38" customWidth="1"/>
    <col min="19" max="19" width="55.5546875" style="31" customWidth="1"/>
    <col min="20" max="20" width="32.88671875" customWidth="1"/>
    <col min="21" max="21" width="72.5546875" style="31" customWidth="1"/>
    <col min="22" max="22" width="34.109375" customWidth="1"/>
    <col min="23" max="23" width="78.44140625" style="31" customWidth="1"/>
    <col min="24" max="24" width="35.21875" customWidth="1"/>
    <col min="25" max="25" width="55.5546875" style="31" customWidth="1"/>
    <col min="26" max="26" width="31.77734375" customWidth="1"/>
    <col min="27" max="27" width="55.5546875" style="31" customWidth="1"/>
  </cols>
  <sheetData>
    <row r="1" spans="1:27" ht="15" thickBot="1" x14ac:dyDescent="0.35">
      <c r="D1">
        <v>1</v>
      </c>
      <c r="E1" s="35">
        <v>2</v>
      </c>
      <c r="F1">
        <v>1</v>
      </c>
      <c r="H1">
        <v>1</v>
      </c>
      <c r="J1">
        <v>1</v>
      </c>
      <c r="L1">
        <v>1</v>
      </c>
      <c r="N1">
        <v>1</v>
      </c>
      <c r="P1">
        <v>1</v>
      </c>
      <c r="R1">
        <v>1</v>
      </c>
      <c r="T1">
        <v>1</v>
      </c>
      <c r="V1">
        <v>1</v>
      </c>
      <c r="X1">
        <v>1</v>
      </c>
      <c r="Z1">
        <v>1</v>
      </c>
    </row>
    <row r="2" spans="1:27" ht="15" thickBot="1" x14ac:dyDescent="0.35">
      <c r="A2" s="29" t="s">
        <v>160</v>
      </c>
      <c r="B2" s="29" t="s">
        <v>65</v>
      </c>
      <c r="C2" s="29" t="s">
        <v>161</v>
      </c>
      <c r="D2" s="29" t="s">
        <v>166</v>
      </c>
      <c r="E2" s="36" t="s">
        <v>167</v>
      </c>
      <c r="F2" s="29" t="s">
        <v>166</v>
      </c>
      <c r="G2" s="33" t="s">
        <v>178</v>
      </c>
      <c r="H2" s="29" t="s">
        <v>166</v>
      </c>
      <c r="I2" s="33" t="s">
        <v>179</v>
      </c>
      <c r="J2" s="29" t="s">
        <v>166</v>
      </c>
      <c r="K2" s="33" t="s">
        <v>180</v>
      </c>
      <c r="L2" s="29" t="s">
        <v>166</v>
      </c>
      <c r="M2" s="33" t="s">
        <v>181</v>
      </c>
      <c r="N2" s="29" t="s">
        <v>166</v>
      </c>
      <c r="O2" s="33" t="s">
        <v>182</v>
      </c>
      <c r="P2" s="29" t="s">
        <v>166</v>
      </c>
      <c r="Q2" s="33" t="s">
        <v>183</v>
      </c>
      <c r="R2" s="29" t="s">
        <v>166</v>
      </c>
      <c r="S2" s="33" t="s">
        <v>184</v>
      </c>
      <c r="T2" s="29" t="s">
        <v>166</v>
      </c>
      <c r="U2" s="33" t="s">
        <v>185</v>
      </c>
      <c r="V2" s="29" t="s">
        <v>166</v>
      </c>
      <c r="W2" s="33" t="s">
        <v>186</v>
      </c>
      <c r="X2" s="29" t="s">
        <v>166</v>
      </c>
      <c r="Y2" s="33" t="s">
        <v>187</v>
      </c>
      <c r="Z2" s="29" t="s">
        <v>166</v>
      </c>
      <c r="AA2" s="33" t="s">
        <v>188</v>
      </c>
    </row>
    <row r="3" spans="1:27" ht="221.4" customHeight="1" x14ac:dyDescent="0.3">
      <c r="A3" t="s">
        <v>96</v>
      </c>
      <c r="B3" t="s">
        <v>64</v>
      </c>
      <c r="C3" t="s">
        <v>162</v>
      </c>
      <c r="D3" t="str">
        <f>_xlfn.CONCAT(A3,","," ",B3)</f>
        <v>Secretar general, n/a</v>
      </c>
      <c r="E3" s="32" t="s">
        <v>87</v>
      </c>
      <c r="F3" t="str">
        <f>_xlfn.CONCAT(A3,","," ",B3)</f>
        <v>Secretar general, n/a</v>
      </c>
      <c r="G3" s="31" t="str" cm="1">
        <f t="array" ref="G3">_xlfn.IFS(
  ISNUMBER(SEARCH("Rezolvarea de probleme și luarea deciziilor - nivel elementar", E3)), 'Indicatori comportamentali'!$B$3,
  ISNUMBER(SEARCH("Rezolvarea de probleme și luarea deciziilor - nivel operațional", E3)), 'Indicatori comportamentali'!$B$4,
  ISNUMBER(SEARCH("Rezolvarea de probleme și luarea deciziilor - nivel extins", E3)), 'Indicatori comportamentali'!$B$5,
  ISNUMBER(SEARCH("Rezolvarea de probleme și luarea deciziilor - nivel strategic", E3)), 'Indicatori comportamentali'!$B$6,
  TRUE, "-"
)</f>
        <v xml:space="preserve">
GÂNDIRE STRATEGICĂ
• Se informează despre diverse domenii asociate activităţii sale;
• Propune direcţii noi de acţiune pe baza riscurilor calculate, scenariilor şi alternativelor;
• Anticipează posibilele situaţii de criză care pot apărea şi elaborează planuri pentru situaţiile neprevăzute;
• Previzionează în ce mod vor reacţiona anumite persoane şi grupuri de persoane în faţa unor situaţii şi informaţii şi planifică în consecinţă;
• Corelează adecvat capacitatea administrativ-instituţională cu nevoile de dezvoltare;
• Conduce echipa pentru a aborda şi a contura direcţia viitoare de dezvoltare instituţională;
• Defineşte problemele critice şi identifică alternativele de gestionare, pe baza riscurilor şi a impactului estimat;
• Facilitează, face recomandări şi coordonează implementarea unor măsuri corective şi/sau de prevenire pentru probleme complexe care afectează întreaga instituţie;
• Anticipează consecinţele sau implicaţiile pe termen lung ale diferitelor decizii.</v>
      </c>
      <c r="H3" t="str">
        <f>_xlfn.CONCAT(A3,","," ",B3)</f>
        <v>Secretar general, n/a</v>
      </c>
      <c r="I3" s="31" t="str" cm="1">
        <f t="array" ref="I3">_xlfn.IFS(
  ISNUMBER(SEARCH("Inițiativă - nivel elementar", E3)), 'Indicatori comportamentali'!$C$3,
  ISNUMBER(SEARCH("Inițiativă - nivel operațional", E3)), 'Indicatori comportamentali'!$C$4,
  ISNUMBER(SEARCH("Inițiativă - nivel extins", E3)), 'Indicatori comportamentali'!$C$5,
  ISNUMBER(SEARCH("Inițiativă - nivel strategic", E3)),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 t="str">
        <f>_xlfn.CONCAT(A3,","," ",B3)</f>
        <v>Secretar general, n/a</v>
      </c>
      <c r="K3" s="31" t="str" cm="1">
        <f t="array" ref="K3">_xlfn.IFS(
  ISNUMBER(SEARCH("Planificare și organizare - nivel elementar", E3)), 'Indicatori comportamentali'!$D$3,
  ISNUMBER(SEARCH("Planificare și organizare - nivel operațional", E3)), 'Indicatori comportamentali'!$D$4,
  ISNUMBER(SEARCH("Planificare și organizare - nivel extins", E3)), 'Indicatori comportamentali'!$D$5,
  ISNUMBER(SEARCH("Planificare și organizare - nivel strategic", E3)), 'Indicatori comportamentali'!$D$6,
  TRUE, "-"
)</f>
        <v xml:space="preserve">
PLANIFICARE ȘI ORGANIZARE STRATEGICĂ
• Elaborează şi structurează o imagine clară asupra perspectivelor de dezvoltare ale instituţiei şi explică în ce mod deciziile actuale creează calea pentru transpunerea acestei viziuni;
• Transpune viziunea, programele şi proiectele instituţiei în strategii coerente;
• Elaborează strategii luând în considerare dezvoltarea instituţiei şi interesul cetăţenilor;
• Evaluează capabilităţile viitoare ale instituţiei de a crea oportunităţi şi de a gestiona riscuri;
• Implementează măsuri de prevenire sau de reducere la minimum a riscurilor;
• Organizează activitatea instituţiei pentru a alinia procesele interne ale acesteia cu obiectivele strategice;
• Planifică activităţile pe baza indicatorilor principali de performanţă, măsoară progresul acestora şi acţionează pentru a le implementa;
• Gestionează riscurile asociate procesului de schimbare, prin planificare corespunzătoare pentru situaţii neprevăzute, bazându-se pe experienţele anterioare de schimbare şi dezvoltând lecţiile învăţate din acestea;
• Prezintă obiectivele utilizând instrumente de prezentare adecvate;
• Identifică mai multe tipuri de riscuri posibile: asociate cu factori interni şi externi, asociate cu strategia în sine, sau riscuri care ar putea afecta implementarea proiectelor.</v>
      </c>
      <c r="L3" t="str">
        <f>_xlfn.CONCAT(A3,","," ",B3)</f>
        <v>Secretar general, n/a</v>
      </c>
      <c r="M3" s="31" t="str" cm="1">
        <f t="array" ref="M3">_xlfn.IFS(
  ISNUMBER(SEARCH("Comunicare - nivel elementar", E3)), 'Indicatori comportamentali'!$E$3,
  ISNUMBER(SEARCH("Comunicare - nivel operațional", E3)), 'Indicatori comportamentali'!$E$4,
  ISNUMBER(SEARCH("Comunicare - nivel extins", E3)), 'Indicatori comportamentali'!$E$5,
  ISNUMBER(SEARCH("Comunicare - nivel strategic", E3)), 'Indicatori comportamentali'!$E$6,
  TRUE, "-"
)</f>
        <v xml:space="preserve">
COMUNICARE STRATEGICĂ
• Organizează întâlniri cu personalul şi ascultă punctul de vedere al angajaţilor cu privire la politicile şi procedurile instituţionale;
• Este accesibil pentru cetăţeni şi entităţi interesate;
• Explică şi clarifică politicile instituţionale părţilor care sunt afectate de acestea;
• Comunică personalului informaţii privind schimbările care au impact asupra activităţii din cadrul instituţiei;
• Dezvoltă parteneriate şi relaţii interinstituţionale pentru a stabili obiective comune, a alinia responsabilitatea şi resursele şi a efectua schimbări pozitive;
• Prezintă într-un mod structurat informaţii complexe;
• Internalizează şi susţine punctul de vedere oficial al instituţiei;
• Conduce prin puterea exemplului, ilustrând acest lucru în contexte profesionale favorabile şi credibile;
• Comunică direct, manifestă comportament asertiv şi imparţialitate în relaţie cu colegii şi subordonaţii;
• Promovează un mediu de lucru care susţine valori dezirabile.</v>
      </c>
      <c r="N3" t="str">
        <f>_xlfn.CONCAT(A3,","," ",B3)</f>
        <v>Secretar general, n/a</v>
      </c>
      <c r="O3" s="31" t="str" cm="1">
        <f t="array" ref="O3">_xlfn.IFS(
  ISNUMBER(SEARCH("Lucru în echipă - nivel elementar", E3)), 'Indicatori comportamentali'!$F$3,
  ISNUMBER(SEARCH("Lucru în echipă - nivel operațional", E3)), 'Indicatori comportamentali'!$F$4,
  ISNUMBER(SEARCH("Lucru în echipă - nivel extins", E3)), 'Indicatori comportamentali'!$F$5,
  ISNUMBER(SEARCH("Lucru în echipă - nivel strategic", E3)),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3" t="str">
        <f>_xlfn.CONCAT(A3,","," ",B3)</f>
        <v>Secretar general, n/a</v>
      </c>
      <c r="Q3" s="31" t="str" cm="1">
        <f t="array" ref="Q3">_xlfn.IFS(
  ISNUMBER(SEARCH("Orientare către cetățean - nivel elementar", E3)), 'Indicatori comportamentali'!$G$3,
  ISNUMBER(SEARCH("Orientare către cetățean - nivel operațional", E3)), 'Indicatori comportamentali'!$G$4,
  ISNUMBER(SEARCH("Orientare către cetățean - nivel extins", E3)), 'Indicatori comportamentali'!$G$5,
  ISNUMBER(SEARCH("Orientare către cetățean - nivel strategic", E3)), 'Indicatori comportamentali'!$G$6,
  TRUE, "-"
)</f>
        <v xml:space="preserve">
RESPONSABILITATE CIVICĂ
• Elaborează şi dezvoltă programe pentru a aborda cerinţele esenţiale ale comunităţii;
• Analizează în mod regulat politicile şi procedurile instituţiei pentru a se asigura că acestea corespund nevoilor publice;
• Se asigură că toţi participanţii la procesul decizional înţeleg pe deplin rezultatele necesare în vederea atingerii interesului public şi articulează impactul pe care calitatea serviciului, securitatea şi comunicarea îl au asupra instituţiei;
• Cultivă relaţii cu părţile implicate din comunitate pentru a valida utilitatea acţiunilor şi serviciilor propuse;
• Propune noi politici şi susţine modernizarea celor vechi prin includerea mai multor perspective asupra unei probleme şi utilizează tehnici de prognozare pentru a testa diferite scenarii;
• Elaborează proiecte de politici flexibile, care au capacitatea să absoarbă şi să asigure pregătirea şi recuperarea pentru evenimentele neprevăzute din viitor;
• Acţionează ţinând seama de impactul şi consecinţele pe termen lung asupra intereselor cetăţenilor.</v>
      </c>
      <c r="R3" t="str">
        <f>_xlfn.CONCAT(A3,","," ",B3)</f>
        <v>Secretar general, n/a</v>
      </c>
      <c r="S3" s="31" t="str" cm="1">
        <f t="array" ref="S3">_xlfn.IFS(
  ISNUMBER(SEARCH("Integritate - nivel elementar", E3)), 'Indicatori comportamentali'!$H$3,
  ISNUMBER(SEARCH("Integritate - nivel operațional", E3)), 'Indicatori comportamentali'!$H$4,
  ISNUMBER(SEARCH("Integritate - nivel extins", E3)), 'Indicatori comportamentali'!$H$5,
  ISNUMBER(SEARCH("Integritate - nivel strategic", E3)),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3" t="str">
        <f>_xlfn.CONCAT(A3,","," ",B3)</f>
        <v>Secretar general, n/a</v>
      </c>
      <c r="U3" s="31" t="str" cm="1">
        <f t="array" ref="U3">_xlfn.IFS(
  ISNUMBER(SEARCH("Managementul performanței - nivel elementar", E3)), 'Indicatori comportamentali'!$I$3,
  ISNUMBER(SEARCH("Managementul performanței - nivel operațional", E3)), 'Indicatori comportamentali'!$I$4,
  ISNUMBER(SEARCH("Managementul performanței - nivel extins", E3)), 'Indicatori comportamentali'!$I$5,
  ISNUMBER(SEARCH("Managementul performanței - nivel strategic", E3)),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3" t="str">
        <f>_xlfn.CONCAT(A3,","," ",B3)</f>
        <v>Secretar general, n/a</v>
      </c>
      <c r="W3" s="31" t="str" cm="1">
        <f t="array" ref="W3">_xlfn.IFS(
  ISNUMBER(SEARCH("Dezvoltarea echipei - nivel elementar", E3)), 'Indicatori comportamentali'!$J$3,
  ISNUMBER(SEARCH("Dezvoltarea echipei - nivel operațional", E3)), 'Indicatori comportamentali'!$J$4,
  ISNUMBER(SEARCH("Dezvoltarea echipei - nivel extins", E3)), 'Indicatori comportamentali'!$J$5,
  ISNUMBER(SEARCH("Dezvoltarea echipei - nivel strategic", E3)),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 t="str">
        <f>_xlfn.CONCAT(A3,","," ",B3)</f>
        <v>Secretar general, n/a</v>
      </c>
      <c r="Y3" s="31" t="str" cm="1">
        <f t="array" ref="Y3">_xlfn.IFS(
  ISNUMBER(SEARCH("Generarea angajamentului - nivel elementar", E3)), 'Indicatori comportamentali'!$K$3,
  ISNUMBER(SEARCH("Generarea angajamentului - nivel operațional", E3)), 'Indicatori comportamentali'!$K$4,
  ISNUMBER(SEARCH("Generarea angajamentului - nivel extins", E3)), 'Indicatori comportamentali'!$K$5,
  ISNUMBER(SEARCH("Generarea angajamentului - nivel strategic", E3)),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3" t="str">
        <f>_xlfn.CONCAT(A3,","," ",B3)</f>
        <v>Secretar general, n/a</v>
      </c>
      <c r="AA3" s="31" t="str" cm="1">
        <f t="array" ref="AA3">_xlfn.IFS(
  ISNUMBER(SEARCH("Promovarea inovației și inițierea schimbării - nivel elementar", E3)), 'Indicatori comportamentali'!$L$3,
  ISNUMBER(SEARCH("Promovarea inovației și inițierea schimbării - nivel operațional", E3)), 'Indicatori comportamentali'!$L$4,
  ISNUMBER(SEARCH("Promovarea inovației și inițierea schimbării - nivel extins", E3)), 'Indicatori comportamentali'!$L$5,
  ISNUMBER(SEARCH("Promovarea inovației și inițierea schimbării - nivel strategic", E3)), 'Indicatori comportamentali'!$L$6,
  TRUE, "-"
)</f>
        <v xml:space="preserve">
AGILITATE STRATEGICĂ
• Propune abordări, metode sau tehnologii noi;
• Stabileşte noi direcţii de dezvoltare, parteneriate, politici sau proceduri;
• Observă şi valorifică oportunităţile pentru a influenţa direcţia viitoare a rezultatelor departamentului sau ale instituţiei în general;
• Elaborează şi comunică etapele schimbării necesare pentru realizarea viziunii;
• Se raportează la starea de fapt şi caută moduri noi de a realiza obiectivele instituţionale.</v>
      </c>
    </row>
    <row r="4" spans="1:27" ht="388.8" x14ac:dyDescent="0.3">
      <c r="A4" t="s">
        <v>97</v>
      </c>
      <c r="B4" t="s">
        <v>64</v>
      </c>
      <c r="C4" t="s">
        <v>162</v>
      </c>
      <c r="D4" t="str">
        <f>_xlfn.CONCAT(A4,","," ",B4)</f>
        <v>Secretar general adjunct, n/a</v>
      </c>
      <c r="E4" s="32" t="s">
        <v>87</v>
      </c>
      <c r="F4" t="str">
        <f t="shared" ref="F4:F67" si="0">_xlfn.CONCAT(A4,","," ",B4)</f>
        <v>Secretar general adjunct, n/a</v>
      </c>
      <c r="G4" s="31" t="str" cm="1">
        <f t="array" ref="G4">_xlfn.IFS(
  ISNUMBER(SEARCH("Rezolvarea de probleme și luarea deciziilor - nivel elementar", E4)), 'Indicatori comportamentali'!$B$3,
  ISNUMBER(SEARCH("Rezolvarea de probleme și luarea deciziilor - nivel operațional", E4)), 'Indicatori comportamentali'!$B$4,
  ISNUMBER(SEARCH("Rezolvarea de probleme și luarea deciziilor - nivel extins", E4)), 'Indicatori comportamentali'!$B$5,
  ISNUMBER(SEARCH("Rezolvarea de probleme și luarea deciziilor - nivel strategic", E4)), 'Indicatori comportamentali'!$B$6,
  TRUE, "-"
)</f>
        <v xml:space="preserve">
GÂNDIRE STRATEGICĂ
• Se informează despre diverse domenii asociate activităţii sale;
• Propune direcţii noi de acţiune pe baza riscurilor calculate, scenariilor şi alternativelor;
• Anticipează posibilele situaţii de criză care pot apărea şi elaborează planuri pentru situaţiile neprevăzute;
• Previzionează în ce mod vor reacţiona anumite persoane şi grupuri de persoane în faţa unor situaţii şi informaţii şi planifică în consecinţă;
• Corelează adecvat capacitatea administrativ-instituţională cu nevoile de dezvoltare;
• Conduce echipa pentru a aborda şi a contura direcţia viitoare de dezvoltare instituţională;
• Defineşte problemele critice şi identifică alternativele de gestionare, pe baza riscurilor şi a impactului estimat;
• Facilitează, face recomandări şi coordonează implementarea unor măsuri corective şi/sau de prevenire pentru probleme complexe care afectează întreaga instituţie;
• Anticipează consecinţele sau implicaţiile pe termen lung ale diferitelor decizii.</v>
      </c>
      <c r="H4" t="str">
        <f t="shared" ref="H4:H67" si="1">_xlfn.CONCAT(A4,","," ",B4)</f>
        <v>Secretar general adjunct, n/a</v>
      </c>
      <c r="I4" s="31" t="str" cm="1">
        <f t="array" ref="I4">_xlfn.IFS(
  ISNUMBER(SEARCH("Inițiativă - nivel elementar", E4)), 'Indicatori comportamentali'!$C$3,
  ISNUMBER(SEARCH("Inițiativă - nivel operațional", E4)), 'Indicatori comportamentali'!$C$4,
  ISNUMBER(SEARCH("Inițiativă - nivel extins", E4)), 'Indicatori comportamentali'!$C$5,
  ISNUMBER(SEARCH("Inițiativă - nivel strategic", E4)),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4" t="str">
        <f t="shared" ref="J4:J67" si="2">_xlfn.CONCAT(A4,","," ",B4)</f>
        <v>Secretar general adjunct, n/a</v>
      </c>
      <c r="K4" s="31" t="str" cm="1">
        <f t="array" ref="K4">_xlfn.IFS(
  ISNUMBER(SEARCH("Planificare și organizare - nivel elementar", E4)), 'Indicatori comportamentali'!$D$3,
  ISNUMBER(SEARCH("Planificare și organizare - nivel operațional", E4)), 'Indicatori comportamentali'!$D$4,
  ISNUMBER(SEARCH("Planificare și organizare - nivel extins", E4)), 'Indicatori comportamentali'!$D$5,
  ISNUMBER(SEARCH("Planificare și organizare - nivel strategic", E4)), 'Indicatori comportamentali'!$D$6,
  TRUE, "-"
)</f>
        <v xml:space="preserve">
PLANIFICARE ȘI ORGANIZARE STRATEGICĂ
• Elaborează şi structurează o imagine clară asupra perspectivelor de dezvoltare ale instituţiei şi explică în ce mod deciziile actuale creează calea pentru transpunerea acestei viziuni;
• Transpune viziunea, programele şi proiectele instituţiei în strategii coerente;
• Elaborează strategii luând în considerare dezvoltarea instituţiei şi interesul cetăţenilor;
• Evaluează capabilităţile viitoare ale instituţiei de a crea oportunităţi şi de a gestiona riscuri;
• Implementează măsuri de prevenire sau de reducere la minimum a riscurilor;
• Organizează activitatea instituţiei pentru a alinia procesele interne ale acesteia cu obiectivele strategice;
• Planifică activităţile pe baza indicatorilor principali de performanţă, măsoară progresul acestora şi acţionează pentru a le implementa;
• Gestionează riscurile asociate procesului de schimbare, prin planificare corespunzătoare pentru situaţii neprevăzute, bazându-se pe experienţele anterioare de schimbare şi dezvoltând lecţiile învăţate din acestea;
• Prezintă obiectivele utilizând instrumente de prezentare adecvate;
• Identifică mai multe tipuri de riscuri posibile: asociate cu factori interni şi externi, asociate cu strategia în sine, sau riscuri care ar putea afecta implementarea proiectelor.</v>
      </c>
      <c r="L4" t="str">
        <f t="shared" ref="L4:L67" si="3">_xlfn.CONCAT(A4,","," ",B4)</f>
        <v>Secretar general adjunct, n/a</v>
      </c>
      <c r="M4" s="31" t="str" cm="1">
        <f t="array" ref="M4">_xlfn.IFS(
  ISNUMBER(SEARCH("Comunicare - nivel elementar", E4)), 'Indicatori comportamentali'!$E$3,
  ISNUMBER(SEARCH("Comunicare - nivel operațional", E4)), 'Indicatori comportamentali'!$E$4,
  ISNUMBER(SEARCH("Comunicare - nivel extins", E4)), 'Indicatori comportamentali'!$E$5,
  ISNUMBER(SEARCH("Comunicare - nivel strategic", E4)), 'Indicatori comportamentali'!$E$6,
  TRUE, "-"
)</f>
        <v xml:space="preserve">
COMUNICARE STRATEGICĂ
• Organizează întâlniri cu personalul şi ascultă punctul de vedere al angajaţilor cu privire la politicile şi procedurile instituţionale;
• Este accesibil pentru cetăţeni şi entităţi interesate;
• Explică şi clarifică politicile instituţionale părţilor care sunt afectate de acestea;
• Comunică personalului informaţii privind schimbările care au impact asupra activităţii din cadrul instituţiei;
• Dezvoltă parteneriate şi relaţii interinstituţionale pentru a stabili obiective comune, a alinia responsabilitatea şi resursele şi a efectua schimbări pozitive;
• Prezintă într-un mod structurat informaţii complexe;
• Internalizează şi susţine punctul de vedere oficial al instituţiei;
• Conduce prin puterea exemplului, ilustrând acest lucru în contexte profesionale favorabile şi credibile;
• Comunică direct, manifestă comportament asertiv şi imparţialitate în relaţie cu colegii şi subordonaţii;
• Promovează un mediu de lucru care susţine valori dezirabile.</v>
      </c>
      <c r="N4" t="str">
        <f t="shared" ref="N4:N67" si="4">_xlfn.CONCAT(A4,","," ",B4)</f>
        <v>Secretar general adjunct, n/a</v>
      </c>
      <c r="O4" s="31" t="str" cm="1">
        <f t="array" ref="O4">_xlfn.IFS(
  ISNUMBER(SEARCH("Lucru în echipă - nivel elementar", E4)), 'Indicatori comportamentali'!$F$3,
  ISNUMBER(SEARCH("Lucru în echipă - nivel operațional", E4)), 'Indicatori comportamentali'!$F$4,
  ISNUMBER(SEARCH("Lucru în echipă - nivel extins", E4)), 'Indicatori comportamentali'!$F$5,
  ISNUMBER(SEARCH("Lucru în echipă - nivel strategic", E4)),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4" t="str">
        <f t="shared" ref="P4:P67" si="5">_xlfn.CONCAT(A4,","," ",B4)</f>
        <v>Secretar general adjunct, n/a</v>
      </c>
      <c r="Q4" s="31" t="str" cm="1">
        <f t="array" ref="Q4">_xlfn.IFS(
  ISNUMBER(SEARCH("Orientare către cetățean - nivel elementar", E4)), 'Indicatori comportamentali'!$G$3,
  ISNUMBER(SEARCH("Orientare către cetățean - nivel operațional", E4)), 'Indicatori comportamentali'!$G$4,
  ISNUMBER(SEARCH("Orientare către cetățean - nivel extins", E4)), 'Indicatori comportamentali'!$G$5,
  ISNUMBER(SEARCH("Orientare către cetățean - nivel strategic", E4)), 'Indicatori comportamentali'!$G$6,
  TRUE, "-"
)</f>
        <v xml:space="preserve">
RESPONSABILITATE CIVICĂ
• Elaborează şi dezvoltă programe pentru a aborda cerinţele esenţiale ale comunităţii;
• Analizează în mod regulat politicile şi procedurile instituţiei pentru a se asigura că acestea corespund nevoilor publice;
• Se asigură că toţi participanţii la procesul decizional înţeleg pe deplin rezultatele necesare în vederea atingerii interesului public şi articulează impactul pe care calitatea serviciului, securitatea şi comunicarea îl au asupra instituţiei;
• Cultivă relaţii cu părţile implicate din comunitate pentru a valida utilitatea acţiunilor şi serviciilor propuse;
• Propune noi politici şi susţine modernizarea celor vechi prin includerea mai multor perspective asupra unei probleme şi utilizează tehnici de prognozare pentru a testa diferite scenarii;
• Elaborează proiecte de politici flexibile, care au capacitatea să absoarbă şi să asigure pregătirea şi recuperarea pentru evenimentele neprevăzute din viitor;
• Acţionează ţinând seama de impactul şi consecinţele pe termen lung asupra intereselor cetăţenilor.</v>
      </c>
      <c r="R4" t="str">
        <f t="shared" ref="R4:R67" si="6">_xlfn.CONCAT(A4,","," ",B4)</f>
        <v>Secretar general adjunct, n/a</v>
      </c>
      <c r="S4" s="31" t="str" cm="1">
        <f t="array" ref="S4">_xlfn.IFS(
  ISNUMBER(SEARCH("Integritate - nivel elementar", E4)), 'Indicatori comportamentali'!$H$3,
  ISNUMBER(SEARCH("Integritate - nivel operațional", E4)), 'Indicatori comportamentali'!$H$4,
  ISNUMBER(SEARCH("Integritate - nivel extins", E4)), 'Indicatori comportamentali'!$H$5,
  ISNUMBER(SEARCH("Integritate - nivel strategic", E4)),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4" t="str">
        <f t="shared" ref="T4:T67" si="7">_xlfn.CONCAT(A4,","," ",B4)</f>
        <v>Secretar general adjunct, n/a</v>
      </c>
      <c r="U4" s="31" t="str" cm="1">
        <f t="array" ref="U4">_xlfn.IFS(
  ISNUMBER(SEARCH("Managementul performanței - nivel elementar", E4)), 'Indicatori comportamentali'!$I$3,
  ISNUMBER(SEARCH("Managementul performanței - nivel operațional", E4)), 'Indicatori comportamentali'!$I$4,
  ISNUMBER(SEARCH("Managementul performanței - nivel extins", E4)), 'Indicatori comportamentali'!$I$5,
  ISNUMBER(SEARCH("Managementul performanței - nivel strategic", E4)),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4" t="str">
        <f t="shared" ref="V4:V67" si="8">_xlfn.CONCAT(A4,","," ",B4)</f>
        <v>Secretar general adjunct, n/a</v>
      </c>
      <c r="W4" s="31" t="str" cm="1">
        <f t="array" ref="W4">_xlfn.IFS(
  ISNUMBER(SEARCH("Dezvoltarea echipei - nivel elementar", E4)), 'Indicatori comportamentali'!$J$3,
  ISNUMBER(SEARCH("Dezvoltarea echipei - nivel operațional", E4)), 'Indicatori comportamentali'!$J$4,
  ISNUMBER(SEARCH("Dezvoltarea echipei - nivel extins", E4)), 'Indicatori comportamentali'!$J$5,
  ISNUMBER(SEARCH("Dezvoltarea echipei - nivel strategic", E4)),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4" t="str">
        <f t="shared" ref="X4:X67" si="9">_xlfn.CONCAT(A4,","," ",B4)</f>
        <v>Secretar general adjunct, n/a</v>
      </c>
      <c r="Y4" s="31" t="str" cm="1">
        <f t="array" ref="Y4">_xlfn.IFS(
  ISNUMBER(SEARCH("Generarea angajamentului - nivel elementar", E4)), 'Indicatori comportamentali'!$K$3,
  ISNUMBER(SEARCH("Generarea angajamentului - nivel operațional", E4)), 'Indicatori comportamentali'!$K$4,
  ISNUMBER(SEARCH("Generarea angajamentului - nivel extins", E4)), 'Indicatori comportamentali'!$K$5,
  ISNUMBER(SEARCH("Generarea angajamentului - nivel strategic", E4)),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4" t="str">
        <f t="shared" ref="Z4:Z67" si="10">_xlfn.CONCAT(A4,","," ",B4)</f>
        <v>Secretar general adjunct, n/a</v>
      </c>
      <c r="AA4" s="31" t="str" cm="1">
        <f t="array" ref="AA4">_xlfn.IFS(
  ISNUMBER(SEARCH("Promovarea inovației și inițierea schimbării - nivel elementar", E4)), 'Indicatori comportamentali'!$L$3,
  ISNUMBER(SEARCH("Promovarea inovației și inițierea schimbării - nivel operațional", E4)), 'Indicatori comportamentali'!$L$4,
  ISNUMBER(SEARCH("Promovarea inovației și inițierea schimbării - nivel extins", E4)), 'Indicatori comportamentali'!$L$5,
  ISNUMBER(SEARCH("Promovarea inovației și inițierea schimbării - nivel strategic", E4)), 'Indicatori comportamentali'!$L$6,
  TRUE, "-"
)</f>
        <v xml:space="preserve">
AGILITATE STRATEGICĂ
• Propune abordări, metode sau tehnologii noi;
• Stabileşte noi direcţii de dezvoltare, parteneriate, politici sau proceduri;
• Observă şi valorifică oportunităţile pentru a influenţa direcţia viitoare a rezultatelor departamentului sau ale instituţiei în general;
• Elaborează şi comunică etapele schimbării necesare pentru realizarea viziunii;
• Se raportează la starea de fapt şi caută moduri noi de a realiza obiectivele instituţionale.</v>
      </c>
    </row>
    <row r="5" spans="1:27" ht="388.8" x14ac:dyDescent="0.3">
      <c r="A5" t="s">
        <v>98</v>
      </c>
      <c r="B5" t="s">
        <v>64</v>
      </c>
      <c r="C5" t="s">
        <v>162</v>
      </c>
      <c r="D5" t="str">
        <f t="shared" ref="D5:D41" si="11">_xlfn.CONCAT(A5,","," ",B5)</f>
        <v>Secretar general al instituției prefectului, n/a</v>
      </c>
      <c r="E5" s="32" t="s">
        <v>87</v>
      </c>
      <c r="F5" t="str">
        <f t="shared" si="0"/>
        <v>Secretar general al instituției prefectului, n/a</v>
      </c>
      <c r="G5" s="31" t="str" cm="1">
        <f t="array" ref="G5">_xlfn.IFS(
  ISNUMBER(SEARCH("Rezolvarea de probleme și luarea deciziilor - nivel elementar", E5)), 'Indicatori comportamentali'!$B$3,
  ISNUMBER(SEARCH("Rezolvarea de probleme și luarea deciziilor - nivel operațional", E5)), 'Indicatori comportamentali'!$B$4,
  ISNUMBER(SEARCH("Rezolvarea de probleme și luarea deciziilor - nivel extins", E5)), 'Indicatori comportamentali'!$B$5,
  ISNUMBER(SEARCH("Rezolvarea de probleme și luarea deciziilor - nivel strategic", E5)), 'Indicatori comportamentali'!$B$6,
  TRUE, "-"
)</f>
        <v xml:space="preserve">
GÂNDIRE STRATEGICĂ
• Se informează despre diverse domenii asociate activităţii sale;
• Propune direcţii noi de acţiune pe baza riscurilor calculate, scenariilor şi alternativelor;
• Anticipează posibilele situaţii de criză care pot apărea şi elaborează planuri pentru situaţiile neprevăzute;
• Previzionează în ce mod vor reacţiona anumite persoane şi grupuri de persoane în faţa unor situaţii şi informaţii şi planifică în consecinţă;
• Corelează adecvat capacitatea administrativ-instituţională cu nevoile de dezvoltare;
• Conduce echipa pentru a aborda şi a contura direcţia viitoare de dezvoltare instituţională;
• Defineşte problemele critice şi identifică alternativele de gestionare, pe baza riscurilor şi a impactului estimat;
• Facilitează, face recomandări şi coordonează implementarea unor măsuri corective şi/sau de prevenire pentru probleme complexe care afectează întreaga instituţie;
• Anticipează consecinţele sau implicaţiile pe termen lung ale diferitelor decizii.</v>
      </c>
      <c r="H5" t="str">
        <f t="shared" si="1"/>
        <v>Secretar general al instituției prefectului, n/a</v>
      </c>
      <c r="I5" s="31" t="str" cm="1">
        <f t="array" ref="I5">_xlfn.IFS(
  ISNUMBER(SEARCH("Inițiativă - nivel elementar", E5)), 'Indicatori comportamentali'!$C$3,
  ISNUMBER(SEARCH("Inițiativă - nivel operațional", E5)), 'Indicatori comportamentali'!$C$4,
  ISNUMBER(SEARCH("Inițiativă - nivel extins", E5)), 'Indicatori comportamentali'!$C$5,
  ISNUMBER(SEARCH("Inițiativă - nivel strategic", E5)),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5" t="str">
        <f t="shared" si="2"/>
        <v>Secretar general al instituției prefectului, n/a</v>
      </c>
      <c r="K5" s="31" t="str" cm="1">
        <f t="array" ref="K5">_xlfn.IFS(
  ISNUMBER(SEARCH("Planificare și organizare - nivel elementar", E5)), 'Indicatori comportamentali'!$D$3,
  ISNUMBER(SEARCH("Planificare și organizare - nivel operațional", E5)), 'Indicatori comportamentali'!$D$4,
  ISNUMBER(SEARCH("Planificare și organizare - nivel extins", E5)), 'Indicatori comportamentali'!$D$5,
  ISNUMBER(SEARCH("Planificare și organizare - nivel strategic", E5)), 'Indicatori comportamentali'!$D$6,
  TRUE, "-"
)</f>
        <v xml:space="preserve">
PLANIFICARE ȘI ORGANIZARE STRATEGICĂ
• Elaborează şi structurează o imagine clară asupra perspectivelor de dezvoltare ale instituţiei şi explică în ce mod deciziile actuale creează calea pentru transpunerea acestei viziuni;
• Transpune viziunea, programele şi proiectele instituţiei în strategii coerente;
• Elaborează strategii luând în considerare dezvoltarea instituţiei şi interesul cetăţenilor;
• Evaluează capabilităţile viitoare ale instituţiei de a crea oportunităţi şi de a gestiona riscuri;
• Implementează măsuri de prevenire sau de reducere la minimum a riscurilor;
• Organizează activitatea instituţiei pentru a alinia procesele interne ale acesteia cu obiectivele strategice;
• Planifică activităţile pe baza indicatorilor principali de performanţă, măsoară progresul acestora şi acţionează pentru a le implementa;
• Gestionează riscurile asociate procesului de schimbare, prin planificare corespunzătoare pentru situaţii neprevăzute, bazându-se pe experienţele anterioare de schimbare şi dezvoltând lecţiile învăţate din acestea;
• Prezintă obiectivele utilizând instrumente de prezentare adecvate;
• Identifică mai multe tipuri de riscuri posibile: asociate cu factori interni şi externi, asociate cu strategia în sine, sau riscuri care ar putea afecta implementarea proiectelor.</v>
      </c>
      <c r="L5" t="str">
        <f t="shared" si="3"/>
        <v>Secretar general al instituției prefectului, n/a</v>
      </c>
      <c r="M5" s="31" t="str" cm="1">
        <f t="array" ref="M5">_xlfn.IFS(
  ISNUMBER(SEARCH("Comunicare - nivel elementar", E5)), 'Indicatori comportamentali'!$E$3,
  ISNUMBER(SEARCH("Comunicare - nivel operațional", E5)), 'Indicatori comportamentali'!$E$4,
  ISNUMBER(SEARCH("Comunicare - nivel extins", E5)), 'Indicatori comportamentali'!$E$5,
  ISNUMBER(SEARCH("Comunicare - nivel strategic", E5)), 'Indicatori comportamentali'!$E$6,
  TRUE, "-"
)</f>
        <v xml:space="preserve">
COMUNICARE STRATEGICĂ
• Organizează întâlniri cu personalul şi ascultă punctul de vedere al angajaţilor cu privire la politicile şi procedurile instituţionale;
• Este accesibil pentru cetăţeni şi entităţi interesate;
• Explică şi clarifică politicile instituţionale părţilor care sunt afectate de acestea;
• Comunică personalului informaţii privind schimbările care au impact asupra activităţii din cadrul instituţiei;
• Dezvoltă parteneriate şi relaţii interinstituţionale pentru a stabili obiective comune, a alinia responsabilitatea şi resursele şi a efectua schimbări pozitive;
• Prezintă într-un mod structurat informaţii complexe;
• Internalizează şi susţine punctul de vedere oficial al instituţiei;
• Conduce prin puterea exemplului, ilustrând acest lucru în contexte profesionale favorabile şi credibile;
• Comunică direct, manifestă comportament asertiv şi imparţialitate în relaţie cu colegii şi subordonaţii;
• Promovează un mediu de lucru care susţine valori dezirabile.</v>
      </c>
      <c r="N5" t="str">
        <f t="shared" si="4"/>
        <v>Secretar general al instituției prefectului, n/a</v>
      </c>
      <c r="O5" s="31" t="str" cm="1">
        <f t="array" ref="O5">_xlfn.IFS(
  ISNUMBER(SEARCH("Lucru în echipă - nivel elementar", E5)), 'Indicatori comportamentali'!$F$3,
  ISNUMBER(SEARCH("Lucru în echipă - nivel operațional", E5)), 'Indicatori comportamentali'!$F$4,
  ISNUMBER(SEARCH("Lucru în echipă - nivel extins", E5)), 'Indicatori comportamentali'!$F$5,
  ISNUMBER(SEARCH("Lucru în echipă - nivel strategic", E5)),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5" t="str">
        <f t="shared" si="5"/>
        <v>Secretar general al instituției prefectului, n/a</v>
      </c>
      <c r="Q5" s="31" t="str" cm="1">
        <f t="array" ref="Q5">_xlfn.IFS(
  ISNUMBER(SEARCH("Orientare către cetățean - nivel elementar", E5)), 'Indicatori comportamentali'!$G$3,
  ISNUMBER(SEARCH("Orientare către cetățean - nivel operațional", E5)), 'Indicatori comportamentali'!$G$4,
  ISNUMBER(SEARCH("Orientare către cetățean - nivel extins", E5)), 'Indicatori comportamentali'!$G$5,
  ISNUMBER(SEARCH("Orientare către cetățean - nivel strategic", E5)), 'Indicatori comportamentali'!$G$6,
  TRUE, "-"
)</f>
        <v xml:space="preserve">
RESPONSABILITATE CIVICĂ
• Elaborează şi dezvoltă programe pentru a aborda cerinţele esenţiale ale comunităţii;
• Analizează în mod regulat politicile şi procedurile instituţiei pentru a se asigura că acestea corespund nevoilor publice;
• Se asigură că toţi participanţii la procesul decizional înţeleg pe deplin rezultatele necesare în vederea atingerii interesului public şi articulează impactul pe care calitatea serviciului, securitatea şi comunicarea îl au asupra instituţiei;
• Cultivă relaţii cu părţile implicate din comunitate pentru a valida utilitatea acţiunilor şi serviciilor propuse;
• Propune noi politici şi susţine modernizarea celor vechi prin includerea mai multor perspective asupra unei probleme şi utilizează tehnici de prognozare pentru a testa diferite scenarii;
• Elaborează proiecte de politici flexibile, care au capacitatea să absoarbă şi să asigure pregătirea şi recuperarea pentru evenimentele neprevăzute din viitor;
• Acţionează ţinând seama de impactul şi consecinţele pe termen lung asupra intereselor cetăţenilor.</v>
      </c>
      <c r="R5" t="str">
        <f t="shared" si="6"/>
        <v>Secretar general al instituției prefectului, n/a</v>
      </c>
      <c r="S5" s="31" t="str" cm="1">
        <f t="array" ref="S5">_xlfn.IFS(
  ISNUMBER(SEARCH("Integritate - nivel elementar", E5)), 'Indicatori comportamentali'!$H$3,
  ISNUMBER(SEARCH("Integritate - nivel operațional", E5)), 'Indicatori comportamentali'!$H$4,
  ISNUMBER(SEARCH("Integritate - nivel extins", E5)), 'Indicatori comportamentali'!$H$5,
  ISNUMBER(SEARCH("Integritate - nivel strategic", E5)),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5" t="str">
        <f t="shared" si="7"/>
        <v>Secretar general al instituției prefectului, n/a</v>
      </c>
      <c r="U5" s="31" t="str" cm="1">
        <f t="array" ref="U5">_xlfn.IFS(
  ISNUMBER(SEARCH("Managementul performanței - nivel elementar", E5)), 'Indicatori comportamentali'!$I$3,
  ISNUMBER(SEARCH("Managementul performanței - nivel operațional", E5)), 'Indicatori comportamentali'!$I$4,
  ISNUMBER(SEARCH("Managementul performanței - nivel extins", E5)), 'Indicatori comportamentali'!$I$5,
  ISNUMBER(SEARCH("Managementul performanței - nivel strategic", E5)),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5" t="str">
        <f t="shared" si="8"/>
        <v>Secretar general al instituției prefectului, n/a</v>
      </c>
      <c r="W5" s="31" t="str" cm="1">
        <f t="array" ref="W5">_xlfn.IFS(
  ISNUMBER(SEARCH("Dezvoltarea echipei - nivel elementar", E5)), 'Indicatori comportamentali'!$J$3,
  ISNUMBER(SEARCH("Dezvoltarea echipei - nivel operațional", E5)), 'Indicatori comportamentali'!$J$4,
  ISNUMBER(SEARCH("Dezvoltarea echipei - nivel extins", E5)), 'Indicatori comportamentali'!$J$5,
  ISNUMBER(SEARCH("Dezvoltarea echipei - nivel strategic", E5)),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5" t="str">
        <f t="shared" si="9"/>
        <v>Secretar general al instituției prefectului, n/a</v>
      </c>
      <c r="Y5" s="31" t="str" cm="1">
        <f t="array" ref="Y5">_xlfn.IFS(
  ISNUMBER(SEARCH("Generarea angajamentului - nivel elementar", E5)), 'Indicatori comportamentali'!$K$3,
  ISNUMBER(SEARCH("Generarea angajamentului - nivel operațional", E5)), 'Indicatori comportamentali'!$K$4,
  ISNUMBER(SEARCH("Generarea angajamentului - nivel extins", E5)), 'Indicatori comportamentali'!$K$5,
  ISNUMBER(SEARCH("Generarea angajamentului - nivel strategic", E5)),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5" t="str">
        <f t="shared" si="10"/>
        <v>Secretar general al instituției prefectului, n/a</v>
      </c>
      <c r="AA5" s="31" t="str" cm="1">
        <f t="array" ref="AA5">_xlfn.IFS(
  ISNUMBER(SEARCH("Promovarea inovației și inițierea schimbării - nivel elementar", E5)), 'Indicatori comportamentali'!$L$3,
  ISNUMBER(SEARCH("Promovarea inovației și inițierea schimbării - nivel operațional", E5)), 'Indicatori comportamentali'!$L$4,
  ISNUMBER(SEARCH("Promovarea inovației și inițierea schimbării - nivel extins", E5)), 'Indicatori comportamentali'!$L$5,
  ISNUMBER(SEARCH("Promovarea inovației și inițierea schimbării - nivel strategic", E5)), 'Indicatori comportamentali'!$L$6,
  TRUE, "-"
)</f>
        <v xml:space="preserve">
AGILITATE STRATEGICĂ
• Propune abordări, metode sau tehnologii noi;
• Stabileşte noi direcţii de dezvoltare, parteneriate, politici sau proceduri;
• Observă şi valorifică oportunităţile pentru a influenţa direcţia viitoare a rezultatelor departamentului sau ale instituţiei în general;
• Elaborează şi comunică etapele schimbării necesare pentru realizarea viziunii;
• Se raportează la starea de fapt şi caută moduri noi de a realiza obiectivele instituţionale.</v>
      </c>
    </row>
    <row r="6" spans="1:27" ht="388.8" x14ac:dyDescent="0.3">
      <c r="A6" t="s">
        <v>99</v>
      </c>
      <c r="B6" t="s">
        <v>64</v>
      </c>
      <c r="C6" t="s">
        <v>162</v>
      </c>
      <c r="D6" t="str">
        <f t="shared" si="11"/>
        <v>Inspector guvernamental, n/a</v>
      </c>
      <c r="E6" s="32" t="s">
        <v>87</v>
      </c>
      <c r="F6" t="str">
        <f t="shared" si="0"/>
        <v>Inspector guvernamental, n/a</v>
      </c>
      <c r="G6" s="31" t="str" cm="1">
        <f t="array" ref="G6">_xlfn.IFS(
  ISNUMBER(SEARCH("Rezolvarea de probleme și luarea deciziilor - nivel elementar", E6)), 'Indicatori comportamentali'!$B$3,
  ISNUMBER(SEARCH("Rezolvarea de probleme și luarea deciziilor - nivel operațional", E6)), 'Indicatori comportamentali'!$B$4,
  ISNUMBER(SEARCH("Rezolvarea de probleme și luarea deciziilor - nivel extins", E6)), 'Indicatori comportamentali'!$B$5,
  ISNUMBER(SEARCH("Rezolvarea de probleme și luarea deciziilor - nivel strategic", E6)), 'Indicatori comportamentali'!$B$6,
  TRUE, "-"
)</f>
        <v xml:space="preserve">
GÂNDIRE STRATEGICĂ
• Se informează despre diverse domenii asociate activităţii sale;
• Propune direcţii noi de acţiune pe baza riscurilor calculate, scenariilor şi alternativelor;
• Anticipează posibilele situaţii de criză care pot apărea şi elaborează planuri pentru situaţiile neprevăzute;
• Previzionează în ce mod vor reacţiona anumite persoane şi grupuri de persoane în faţa unor situaţii şi informaţii şi planifică în consecinţă;
• Corelează adecvat capacitatea administrativ-instituţională cu nevoile de dezvoltare;
• Conduce echipa pentru a aborda şi a contura direcţia viitoare de dezvoltare instituţională;
• Defineşte problemele critice şi identifică alternativele de gestionare, pe baza riscurilor şi a impactului estimat;
• Facilitează, face recomandări şi coordonează implementarea unor măsuri corective şi/sau de prevenire pentru probleme complexe care afectează întreaga instituţie;
• Anticipează consecinţele sau implicaţiile pe termen lung ale diferitelor decizii.</v>
      </c>
      <c r="H6" t="str">
        <f t="shared" si="1"/>
        <v>Inspector guvernamental, n/a</v>
      </c>
      <c r="I6" s="31" t="str" cm="1">
        <f t="array" ref="I6">_xlfn.IFS(
  ISNUMBER(SEARCH("Inițiativă - nivel elementar", E6)), 'Indicatori comportamentali'!$C$3,
  ISNUMBER(SEARCH("Inițiativă - nivel operațional", E6)), 'Indicatori comportamentali'!$C$4,
  ISNUMBER(SEARCH("Inițiativă - nivel extins", E6)), 'Indicatori comportamentali'!$C$5,
  ISNUMBER(SEARCH("Inițiativă - nivel strategic", E6)),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6" t="str">
        <f t="shared" si="2"/>
        <v>Inspector guvernamental, n/a</v>
      </c>
      <c r="K6" s="31" t="str" cm="1">
        <f t="array" ref="K6">_xlfn.IFS(
  ISNUMBER(SEARCH("Planificare și organizare - nivel elementar", E6)), 'Indicatori comportamentali'!$D$3,
  ISNUMBER(SEARCH("Planificare și organizare - nivel operațional", E6)), 'Indicatori comportamentali'!$D$4,
  ISNUMBER(SEARCH("Planificare și organizare - nivel extins", E6)), 'Indicatori comportamentali'!$D$5,
  ISNUMBER(SEARCH("Planificare și organizare - nivel strategic", E6)), 'Indicatori comportamentali'!$D$6,
  TRUE, "-"
)</f>
        <v xml:space="preserve">
PLANIFICARE ȘI ORGANIZARE STRATEGICĂ
• Elaborează şi structurează o imagine clară asupra perspectivelor de dezvoltare ale instituţiei şi explică în ce mod deciziile actuale creează calea pentru transpunerea acestei viziuni;
• Transpune viziunea, programele şi proiectele instituţiei în strategii coerente;
• Elaborează strategii luând în considerare dezvoltarea instituţiei şi interesul cetăţenilor;
• Evaluează capabilităţile viitoare ale instituţiei de a crea oportunităţi şi de a gestiona riscuri;
• Implementează măsuri de prevenire sau de reducere la minimum a riscurilor;
• Organizează activitatea instituţiei pentru a alinia procesele interne ale acesteia cu obiectivele strategice;
• Planifică activităţile pe baza indicatorilor principali de performanţă, măsoară progresul acestora şi acţionează pentru a le implementa;
• Gestionează riscurile asociate procesului de schimbare, prin planificare corespunzătoare pentru situaţii neprevăzute, bazându-se pe experienţele anterioare de schimbare şi dezvoltând lecţiile învăţate din acestea;
• Prezintă obiectivele utilizând instrumente de prezentare adecvate;
• Identifică mai multe tipuri de riscuri posibile: asociate cu factori interni şi externi, asociate cu strategia în sine, sau riscuri care ar putea afecta implementarea proiectelor.</v>
      </c>
      <c r="L6" t="str">
        <f t="shared" si="3"/>
        <v>Inspector guvernamental, n/a</v>
      </c>
      <c r="M6" s="31" t="str" cm="1">
        <f t="array" ref="M6">_xlfn.IFS(
  ISNUMBER(SEARCH("Comunicare - nivel elementar", E6)), 'Indicatori comportamentali'!$E$3,
  ISNUMBER(SEARCH("Comunicare - nivel operațional", E6)), 'Indicatori comportamentali'!$E$4,
  ISNUMBER(SEARCH("Comunicare - nivel extins", E6)), 'Indicatori comportamentali'!$E$5,
  ISNUMBER(SEARCH("Comunicare - nivel strategic", E6)), 'Indicatori comportamentali'!$E$6,
  TRUE, "-"
)</f>
        <v xml:space="preserve">
COMUNICARE STRATEGICĂ
• Organizează întâlniri cu personalul şi ascultă punctul de vedere al angajaţilor cu privire la politicile şi procedurile instituţionale;
• Este accesibil pentru cetăţeni şi entităţi interesate;
• Explică şi clarifică politicile instituţionale părţilor care sunt afectate de acestea;
• Comunică personalului informaţii privind schimbările care au impact asupra activităţii din cadrul instituţiei;
• Dezvoltă parteneriate şi relaţii interinstituţionale pentru a stabili obiective comune, a alinia responsabilitatea şi resursele şi a efectua schimbări pozitive;
• Prezintă într-un mod structurat informaţii complexe;
• Internalizează şi susţine punctul de vedere oficial al instituţiei;
• Conduce prin puterea exemplului, ilustrând acest lucru în contexte profesionale favorabile şi credibile;
• Comunică direct, manifestă comportament asertiv şi imparţialitate în relaţie cu colegii şi subordonaţii;
• Promovează un mediu de lucru care susţine valori dezirabile.</v>
      </c>
      <c r="N6" t="str">
        <f t="shared" si="4"/>
        <v>Inspector guvernamental, n/a</v>
      </c>
      <c r="O6" s="31" t="str" cm="1">
        <f t="array" ref="O6">_xlfn.IFS(
  ISNUMBER(SEARCH("Lucru în echipă - nivel elementar", E6)), 'Indicatori comportamentali'!$F$3,
  ISNUMBER(SEARCH("Lucru în echipă - nivel operațional", E6)), 'Indicatori comportamentali'!$F$4,
  ISNUMBER(SEARCH("Lucru în echipă - nivel extins", E6)), 'Indicatori comportamentali'!$F$5,
  ISNUMBER(SEARCH("Lucru în echipă - nivel strategic", E6)),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6" t="str">
        <f t="shared" si="5"/>
        <v>Inspector guvernamental, n/a</v>
      </c>
      <c r="Q6" s="31" t="str" cm="1">
        <f t="array" ref="Q6">_xlfn.IFS(
  ISNUMBER(SEARCH("Orientare către cetățean - nivel elementar", E6)), 'Indicatori comportamentali'!$G$3,
  ISNUMBER(SEARCH("Orientare către cetățean - nivel operațional", E6)), 'Indicatori comportamentali'!$G$4,
  ISNUMBER(SEARCH("Orientare către cetățean - nivel extins", E6)), 'Indicatori comportamentali'!$G$5,
  ISNUMBER(SEARCH("Orientare către cetățean - nivel strategic", E6)), 'Indicatori comportamentali'!$G$6,
  TRUE, "-"
)</f>
        <v xml:space="preserve">
RESPONSABILITATE CIVICĂ
• Elaborează şi dezvoltă programe pentru a aborda cerinţele esenţiale ale comunităţii;
• Analizează în mod regulat politicile şi procedurile instituţiei pentru a se asigura că acestea corespund nevoilor publice;
• Se asigură că toţi participanţii la procesul decizional înţeleg pe deplin rezultatele necesare în vederea atingerii interesului public şi articulează impactul pe care calitatea serviciului, securitatea şi comunicarea îl au asupra instituţiei;
• Cultivă relaţii cu părţile implicate din comunitate pentru a valida utilitatea acţiunilor şi serviciilor propuse;
• Propune noi politici şi susţine modernizarea celor vechi prin includerea mai multor perspective asupra unei probleme şi utilizează tehnici de prognozare pentru a testa diferite scenarii;
• Elaborează proiecte de politici flexibile, care au capacitatea să absoarbă şi să asigure pregătirea şi recuperarea pentru evenimentele neprevăzute din viitor;
• Acţionează ţinând seama de impactul şi consecinţele pe termen lung asupra intereselor cetăţenilor.</v>
      </c>
      <c r="R6" t="str">
        <f t="shared" si="6"/>
        <v>Inspector guvernamental, n/a</v>
      </c>
      <c r="S6" s="31" t="str" cm="1">
        <f t="array" ref="S6">_xlfn.IFS(
  ISNUMBER(SEARCH("Integritate - nivel elementar", E6)), 'Indicatori comportamentali'!$H$3,
  ISNUMBER(SEARCH("Integritate - nivel operațional", E6)), 'Indicatori comportamentali'!$H$4,
  ISNUMBER(SEARCH("Integritate - nivel extins", E6)), 'Indicatori comportamentali'!$H$5,
  ISNUMBER(SEARCH("Integritate - nivel strategic", E6)),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6" t="str">
        <f t="shared" si="7"/>
        <v>Inspector guvernamental, n/a</v>
      </c>
      <c r="U6" s="31" t="str" cm="1">
        <f t="array" ref="U6">_xlfn.IFS(
  ISNUMBER(SEARCH("Managementul performanței - nivel elementar", E6)), 'Indicatori comportamentali'!$I$3,
  ISNUMBER(SEARCH("Managementul performanței - nivel operațional", E6)), 'Indicatori comportamentali'!$I$4,
  ISNUMBER(SEARCH("Managementul performanței - nivel extins", E6)), 'Indicatori comportamentali'!$I$5,
  ISNUMBER(SEARCH("Managementul performanței - nivel strategic", E6)),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6" t="str">
        <f t="shared" si="8"/>
        <v>Inspector guvernamental, n/a</v>
      </c>
      <c r="W6" s="31" t="str" cm="1">
        <f t="array" ref="W6">_xlfn.IFS(
  ISNUMBER(SEARCH("Dezvoltarea echipei - nivel elementar", E6)), 'Indicatori comportamentali'!$J$3,
  ISNUMBER(SEARCH("Dezvoltarea echipei - nivel operațional", E6)), 'Indicatori comportamentali'!$J$4,
  ISNUMBER(SEARCH("Dezvoltarea echipei - nivel extins", E6)), 'Indicatori comportamentali'!$J$5,
  ISNUMBER(SEARCH("Dezvoltarea echipei - nivel strategic", E6)),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6" t="str">
        <f t="shared" si="9"/>
        <v>Inspector guvernamental, n/a</v>
      </c>
      <c r="Y6" s="31" t="str" cm="1">
        <f t="array" ref="Y6">_xlfn.IFS(
  ISNUMBER(SEARCH("Generarea angajamentului - nivel elementar", E6)), 'Indicatori comportamentali'!$K$3,
  ISNUMBER(SEARCH("Generarea angajamentului - nivel operațional", E6)), 'Indicatori comportamentali'!$K$4,
  ISNUMBER(SEARCH("Generarea angajamentului - nivel extins", E6)), 'Indicatori comportamentali'!$K$5,
  ISNUMBER(SEARCH("Generarea angajamentului - nivel strategic", E6)),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6" t="str">
        <f t="shared" si="10"/>
        <v>Inspector guvernamental, n/a</v>
      </c>
      <c r="AA6" s="31" t="str" cm="1">
        <f t="array" ref="AA6">_xlfn.IFS(
  ISNUMBER(SEARCH("Promovarea inovației și inițierea schimbării - nivel elementar", E6)), 'Indicatori comportamentali'!$L$3,
  ISNUMBER(SEARCH("Promovarea inovației și inițierea schimbării - nivel operațional", E6)), 'Indicatori comportamentali'!$L$4,
  ISNUMBER(SEARCH("Promovarea inovației și inițierea schimbării - nivel extins", E6)), 'Indicatori comportamentali'!$L$5,
  ISNUMBER(SEARCH("Promovarea inovației și inițierea schimbării - nivel strategic", E6)), 'Indicatori comportamentali'!$L$6,
  TRUE, "-"
)</f>
        <v xml:space="preserve">
AGILITATE STRATEGICĂ
• Propune abordări, metode sau tehnologii noi;
• Stabileşte noi direcţii de dezvoltare, parteneriate, politici sau proceduri;
• Observă şi valorifică oportunităţile pentru a influenţa direcţia viitoare a rezultatelor departamentului sau ale instituţiei în general;
• Elaborează şi comunică etapele schimbării necesare pentru realizarea viziunii;
• Se raportează la starea de fapt şi caută moduri noi de a realiza obiectivele instituţionale.</v>
      </c>
    </row>
    <row r="7" spans="1:27" ht="374.4" x14ac:dyDescent="0.3">
      <c r="A7" t="s">
        <v>80</v>
      </c>
      <c r="B7" t="s">
        <v>64</v>
      </c>
      <c r="C7" t="s">
        <v>163</v>
      </c>
      <c r="D7" t="str">
        <f t="shared" si="11"/>
        <v>Director general, n/a</v>
      </c>
      <c r="E7" s="32" t="s">
        <v>86</v>
      </c>
      <c r="F7" t="str">
        <f t="shared" si="0"/>
        <v>Director general, n/a</v>
      </c>
      <c r="G7" s="31" t="str" cm="1">
        <f t="array" ref="G7">_xlfn.IFS(
  ISNUMBER(SEARCH("Rezolvarea de probleme și luarea deciziilor - nivel elementar", E7)), 'Indicatori comportamentali'!$B$3,
  ISNUMBER(SEARCH("Rezolvarea de probleme și luarea deciziilor - nivel operațional", E7)), 'Indicatori comportamentali'!$B$4,
  ISNUMBER(SEARCH("Rezolvarea de probleme și luarea deciziilor - nivel extins", E7)), 'Indicatori comportamentali'!$B$5,
  ISNUMBER(SEARCH("Rezolvarea de probleme și luarea deciziilor - nivel strategic", E7)),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7" t="str">
        <f t="shared" si="1"/>
        <v>Director general, n/a</v>
      </c>
      <c r="I7" s="31" t="str" cm="1">
        <f t="array" ref="I7">_xlfn.IFS(
  ISNUMBER(SEARCH("Inițiativă - nivel elementar", E7)), 'Indicatori comportamentali'!$C$3,
  ISNUMBER(SEARCH("Inițiativă - nivel operațional", E7)), 'Indicatori comportamentali'!$C$4,
  ISNUMBER(SEARCH("Inițiativă - nivel extins", E7)), 'Indicatori comportamentali'!$C$5,
  ISNUMBER(SEARCH("Inițiativă - nivel strategic", E7)),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7" t="str">
        <f t="shared" si="2"/>
        <v>Director general, n/a</v>
      </c>
      <c r="K7" s="31" t="str" cm="1">
        <f t="array" ref="K7">_xlfn.IFS(
  ISNUMBER(SEARCH("Planificare și organizare - nivel elementar", E7)), 'Indicatori comportamentali'!$D$3,
  ISNUMBER(SEARCH("Planificare și organizare - nivel operațional", E7)), 'Indicatori comportamentali'!$D$4,
  ISNUMBER(SEARCH("Planificare și organizare - nivel extins", E7)), 'Indicatori comportamentali'!$D$5,
  ISNUMBER(SEARCH("Planificare și organizare - nivel strategic", E7)),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7" t="str">
        <f t="shared" si="3"/>
        <v>Director general, n/a</v>
      </c>
      <c r="M7" s="31" t="str" cm="1">
        <f t="array" ref="M7">_xlfn.IFS(
  ISNUMBER(SEARCH("Comunicare - nivel elementar", E7)), 'Indicatori comportamentali'!$E$3,
  ISNUMBER(SEARCH("Comunicare - nivel operațional", E7)), 'Indicatori comportamentali'!$E$4,
  ISNUMBER(SEARCH("Comunicare - nivel extins", E7)), 'Indicatori comportamentali'!$E$5,
  ISNUMBER(SEARCH("Comunicare - nivel strategic", E7)),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7" t="str">
        <f t="shared" si="4"/>
        <v>Director general, n/a</v>
      </c>
      <c r="O7" s="31" t="str" cm="1">
        <f t="array" ref="O7">_xlfn.IFS(
  ISNUMBER(SEARCH("Lucru în echipă - nivel elementar", E7)), 'Indicatori comportamentali'!$F$3,
  ISNUMBER(SEARCH("Lucru în echipă - nivel operațional", E7)), 'Indicatori comportamentali'!$F$4,
  ISNUMBER(SEARCH("Lucru în echipă - nivel extins", E7)), 'Indicatori comportamentali'!$F$5,
  ISNUMBER(SEARCH("Lucru în echipă - nivel strategic", E7)),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7" t="str">
        <f t="shared" si="5"/>
        <v>Director general, n/a</v>
      </c>
      <c r="Q7" s="31" t="str" cm="1">
        <f t="array" ref="Q7">_xlfn.IFS(
  ISNUMBER(SEARCH("Orientare către cetățean - nivel elementar", E7)), 'Indicatori comportamentali'!$G$3,
  ISNUMBER(SEARCH("Orientare către cetățean - nivel operațional", E7)), 'Indicatori comportamentali'!$G$4,
  ISNUMBER(SEARCH("Orientare către cetățean - nivel extins", E7)), 'Indicatori comportamentali'!$G$5,
  ISNUMBER(SEARCH("Orientare către cetățean - nivel strategic", E7)),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7" t="str">
        <f t="shared" si="6"/>
        <v>Director general, n/a</v>
      </c>
      <c r="S7" s="31" t="str" cm="1">
        <f t="array" ref="S7">_xlfn.IFS(
  ISNUMBER(SEARCH("Integritate - nivel elementar", E7)), 'Indicatori comportamentali'!$H$3,
  ISNUMBER(SEARCH("Integritate - nivel operațional", E7)), 'Indicatori comportamentali'!$H$4,
  ISNUMBER(SEARCH("Integritate - nivel extins", E7)), 'Indicatori comportamentali'!$H$5,
  ISNUMBER(SEARCH("Integritate - nivel strategic", E7)),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7" t="str">
        <f t="shared" si="7"/>
        <v>Director general, n/a</v>
      </c>
      <c r="U7" s="31" t="str" cm="1">
        <f t="array" ref="U7">_xlfn.IFS(
  ISNUMBER(SEARCH("Managementul performanței - nivel elementar", E7)), 'Indicatori comportamentali'!$I$3,
  ISNUMBER(SEARCH("Managementul performanței - nivel operațional", E7)), 'Indicatori comportamentali'!$I$4,
  ISNUMBER(SEARCH("Managementul performanței - nivel extins", E7)), 'Indicatori comportamentali'!$I$5,
  ISNUMBER(SEARCH("Managementul performanței - nivel strategic", E7)),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7" t="str">
        <f t="shared" si="8"/>
        <v>Director general, n/a</v>
      </c>
      <c r="W7" s="31" t="str" cm="1">
        <f t="array" ref="W7">_xlfn.IFS(
  ISNUMBER(SEARCH("Dezvoltarea echipei - nivel elementar", E7)), 'Indicatori comportamentali'!$J$3,
  ISNUMBER(SEARCH("Dezvoltarea echipei - nivel operațional", E7)), 'Indicatori comportamentali'!$J$4,
  ISNUMBER(SEARCH("Dezvoltarea echipei - nivel extins", E7)), 'Indicatori comportamentali'!$J$5,
  ISNUMBER(SEARCH("Dezvoltarea echipei - nivel strategic", E7)),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7" t="str">
        <f t="shared" si="9"/>
        <v>Director general, n/a</v>
      </c>
      <c r="Y7" s="31" t="str" cm="1">
        <f t="array" ref="Y7">_xlfn.IFS(
  ISNUMBER(SEARCH("Generarea angajamentului - nivel elementar", E7)), 'Indicatori comportamentali'!$K$3,
  ISNUMBER(SEARCH("Generarea angajamentului - nivel operațional", E7)), 'Indicatori comportamentali'!$K$4,
  ISNUMBER(SEARCH("Generarea angajamentului - nivel extins", E7)), 'Indicatori comportamentali'!$K$5,
  ISNUMBER(SEARCH("Generarea angajamentului - nivel strategic", E7)),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7" t="str">
        <f t="shared" si="10"/>
        <v>Director general, n/a</v>
      </c>
      <c r="AA7" s="31" t="str" cm="1">
        <f t="array" ref="AA7">_xlfn.IFS(
  ISNUMBER(SEARCH("Promovarea inovației și inițierea schimbării - nivel elementar", E7)), 'Indicatori comportamentali'!$L$3,
  ISNUMBER(SEARCH("Promovarea inovației și inițierea schimbării - nivel operațional", E7)), 'Indicatori comportamentali'!$L$4,
  ISNUMBER(SEARCH("Promovarea inovației și inițierea schimbării - nivel extins", E7)), 'Indicatori comportamentali'!$L$5,
  ISNUMBER(SEARCH("Promovarea inovației și inițierea schimbării - nivel strategic", E7)),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8" spans="1:27" ht="374.4" x14ac:dyDescent="0.3">
      <c r="A8" t="s">
        <v>81</v>
      </c>
      <c r="B8" t="s">
        <v>64</v>
      </c>
      <c r="C8" t="s">
        <v>163</v>
      </c>
      <c r="D8" t="str">
        <f t="shared" si="11"/>
        <v>Director general adjunct, n/a</v>
      </c>
      <c r="E8" s="32" t="s">
        <v>86</v>
      </c>
      <c r="F8" t="str">
        <f t="shared" si="0"/>
        <v>Director general adjunct, n/a</v>
      </c>
      <c r="G8" s="31" t="str" cm="1">
        <f t="array" ref="G8">_xlfn.IFS(
  ISNUMBER(SEARCH("Rezolvarea de probleme și luarea deciziilor - nivel elementar", E8)), 'Indicatori comportamentali'!$B$3,
  ISNUMBER(SEARCH("Rezolvarea de probleme și luarea deciziilor - nivel operațional", E8)), 'Indicatori comportamentali'!$B$4,
  ISNUMBER(SEARCH("Rezolvarea de probleme și luarea deciziilor - nivel extins", E8)), 'Indicatori comportamentali'!$B$5,
  ISNUMBER(SEARCH("Rezolvarea de probleme și luarea deciziilor - nivel strategic", E8)),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8" t="str">
        <f t="shared" si="1"/>
        <v>Director general adjunct, n/a</v>
      </c>
      <c r="I8" s="31" t="str" cm="1">
        <f t="array" ref="I8">_xlfn.IFS(
  ISNUMBER(SEARCH("Inițiativă - nivel elementar", E8)), 'Indicatori comportamentali'!$C$3,
  ISNUMBER(SEARCH("Inițiativă - nivel operațional", E8)), 'Indicatori comportamentali'!$C$4,
  ISNUMBER(SEARCH("Inițiativă - nivel extins", E8)), 'Indicatori comportamentali'!$C$5,
  ISNUMBER(SEARCH("Inițiativă - nivel strategic", E8)),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8" t="str">
        <f t="shared" si="2"/>
        <v>Director general adjunct, n/a</v>
      </c>
      <c r="K8" s="31" t="str" cm="1">
        <f t="array" ref="K8">_xlfn.IFS(
  ISNUMBER(SEARCH("Planificare și organizare - nivel elementar", E8)), 'Indicatori comportamentali'!$D$3,
  ISNUMBER(SEARCH("Planificare și organizare - nivel operațional", E8)), 'Indicatori comportamentali'!$D$4,
  ISNUMBER(SEARCH("Planificare și organizare - nivel extins", E8)), 'Indicatori comportamentali'!$D$5,
  ISNUMBER(SEARCH("Planificare și organizare - nivel strategic", E8)),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8" t="str">
        <f t="shared" si="3"/>
        <v>Director general adjunct, n/a</v>
      </c>
      <c r="M8" s="31" t="str" cm="1">
        <f t="array" ref="M8">_xlfn.IFS(
  ISNUMBER(SEARCH("Comunicare - nivel elementar", E8)), 'Indicatori comportamentali'!$E$3,
  ISNUMBER(SEARCH("Comunicare - nivel operațional", E8)), 'Indicatori comportamentali'!$E$4,
  ISNUMBER(SEARCH("Comunicare - nivel extins", E8)), 'Indicatori comportamentali'!$E$5,
  ISNUMBER(SEARCH("Comunicare - nivel strategic", E8)),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8" t="str">
        <f t="shared" si="4"/>
        <v>Director general adjunct, n/a</v>
      </c>
      <c r="O8" s="31" t="str" cm="1">
        <f t="array" ref="O8">_xlfn.IFS(
  ISNUMBER(SEARCH("Lucru în echipă - nivel elementar", E8)), 'Indicatori comportamentali'!$F$3,
  ISNUMBER(SEARCH("Lucru în echipă - nivel operațional", E8)), 'Indicatori comportamentali'!$F$4,
  ISNUMBER(SEARCH("Lucru în echipă - nivel extins", E8)), 'Indicatori comportamentali'!$F$5,
  ISNUMBER(SEARCH("Lucru în echipă - nivel strategic", E8)),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8" t="str">
        <f t="shared" si="5"/>
        <v>Director general adjunct, n/a</v>
      </c>
      <c r="Q8" s="31" t="str" cm="1">
        <f t="array" ref="Q8">_xlfn.IFS(
  ISNUMBER(SEARCH("Orientare către cetățean - nivel elementar", E8)), 'Indicatori comportamentali'!$G$3,
  ISNUMBER(SEARCH("Orientare către cetățean - nivel operațional", E8)), 'Indicatori comportamentali'!$G$4,
  ISNUMBER(SEARCH("Orientare către cetățean - nivel extins", E8)), 'Indicatori comportamentali'!$G$5,
  ISNUMBER(SEARCH("Orientare către cetățean - nivel strategic", E8)),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8" t="str">
        <f t="shared" si="6"/>
        <v>Director general adjunct, n/a</v>
      </c>
      <c r="S8" s="31" t="str" cm="1">
        <f t="array" ref="S8">_xlfn.IFS(
  ISNUMBER(SEARCH("Integritate - nivel elementar", E8)), 'Indicatori comportamentali'!$H$3,
  ISNUMBER(SEARCH("Integritate - nivel operațional", E8)), 'Indicatori comportamentali'!$H$4,
  ISNUMBER(SEARCH("Integritate - nivel extins", E8)), 'Indicatori comportamentali'!$H$5,
  ISNUMBER(SEARCH("Integritate - nivel strategic", E8)),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8" t="str">
        <f t="shared" si="7"/>
        <v>Director general adjunct, n/a</v>
      </c>
      <c r="U8" s="31" t="str" cm="1">
        <f t="array" ref="U8">_xlfn.IFS(
  ISNUMBER(SEARCH("Managementul performanței - nivel elementar", E8)), 'Indicatori comportamentali'!$I$3,
  ISNUMBER(SEARCH("Managementul performanței - nivel operațional", E8)), 'Indicatori comportamentali'!$I$4,
  ISNUMBER(SEARCH("Managementul performanței - nivel extins", E8)), 'Indicatori comportamentali'!$I$5,
  ISNUMBER(SEARCH("Managementul performanței - nivel strategic", E8)),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8" t="str">
        <f t="shared" si="8"/>
        <v>Director general adjunct, n/a</v>
      </c>
      <c r="W8" s="31" t="str" cm="1">
        <f t="array" ref="W8">_xlfn.IFS(
  ISNUMBER(SEARCH("Dezvoltarea echipei - nivel elementar", E8)), 'Indicatori comportamentali'!$J$3,
  ISNUMBER(SEARCH("Dezvoltarea echipei - nivel operațional", E8)), 'Indicatori comportamentali'!$J$4,
  ISNUMBER(SEARCH("Dezvoltarea echipei - nivel extins", E8)), 'Indicatori comportamentali'!$J$5,
  ISNUMBER(SEARCH("Dezvoltarea echipei - nivel strategic", E8)),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8" t="str">
        <f t="shared" si="9"/>
        <v>Director general adjunct, n/a</v>
      </c>
      <c r="Y8" s="31" t="str" cm="1">
        <f t="array" ref="Y8">_xlfn.IFS(
  ISNUMBER(SEARCH("Generarea angajamentului - nivel elementar", E8)), 'Indicatori comportamentali'!$K$3,
  ISNUMBER(SEARCH("Generarea angajamentului - nivel operațional", E8)), 'Indicatori comportamentali'!$K$4,
  ISNUMBER(SEARCH("Generarea angajamentului - nivel extins", E8)), 'Indicatori comportamentali'!$K$5,
  ISNUMBER(SEARCH("Generarea angajamentului - nivel strategic", E8)),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8" t="str">
        <f t="shared" si="10"/>
        <v>Director general adjunct, n/a</v>
      </c>
      <c r="AA8" s="31" t="str" cm="1">
        <f t="array" ref="AA8">_xlfn.IFS(
  ISNUMBER(SEARCH("Promovarea inovației și inițierea schimbării - nivel elementar", E8)), 'Indicatori comportamentali'!$L$3,
  ISNUMBER(SEARCH("Promovarea inovației și inițierea schimbării - nivel operațional", E8)), 'Indicatori comportamentali'!$L$4,
  ISNUMBER(SEARCH("Promovarea inovației și inițierea schimbării - nivel extins", E8)), 'Indicatori comportamentali'!$L$5,
  ISNUMBER(SEARCH("Promovarea inovației și inițierea schimbării - nivel strategic", E8)),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9" spans="1:27" ht="374.4" x14ac:dyDescent="0.3">
      <c r="A9" t="s">
        <v>82</v>
      </c>
      <c r="B9" t="s">
        <v>64</v>
      </c>
      <c r="C9" t="s">
        <v>163</v>
      </c>
      <c r="D9" t="str">
        <f t="shared" si="11"/>
        <v>Director, n/a</v>
      </c>
      <c r="E9" s="32" t="s">
        <v>86</v>
      </c>
      <c r="F9" t="str">
        <f t="shared" si="0"/>
        <v>Director, n/a</v>
      </c>
      <c r="G9" s="31" t="str" cm="1">
        <f t="array" ref="G9">_xlfn.IFS(
  ISNUMBER(SEARCH("Rezolvarea de probleme și luarea deciziilor - nivel elementar", E9)), 'Indicatori comportamentali'!$B$3,
  ISNUMBER(SEARCH("Rezolvarea de probleme și luarea deciziilor - nivel operațional", E9)), 'Indicatori comportamentali'!$B$4,
  ISNUMBER(SEARCH("Rezolvarea de probleme și luarea deciziilor - nivel extins", E9)), 'Indicatori comportamentali'!$B$5,
  ISNUMBER(SEARCH("Rezolvarea de probleme și luarea deciziilor - nivel strategic", E9)),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9" t="str">
        <f t="shared" si="1"/>
        <v>Director, n/a</v>
      </c>
      <c r="I9" s="31" t="str" cm="1">
        <f t="array" ref="I9">_xlfn.IFS(
  ISNUMBER(SEARCH("Inițiativă - nivel elementar", E9)), 'Indicatori comportamentali'!$C$3,
  ISNUMBER(SEARCH("Inițiativă - nivel operațional", E9)), 'Indicatori comportamentali'!$C$4,
  ISNUMBER(SEARCH("Inițiativă - nivel extins", E9)), 'Indicatori comportamentali'!$C$5,
  ISNUMBER(SEARCH("Inițiativă - nivel strategic", E9)),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9" t="str">
        <f t="shared" si="2"/>
        <v>Director, n/a</v>
      </c>
      <c r="K9" s="31" t="str" cm="1">
        <f t="array" ref="K9">_xlfn.IFS(
  ISNUMBER(SEARCH("Planificare și organizare - nivel elementar", E9)), 'Indicatori comportamentali'!$D$3,
  ISNUMBER(SEARCH("Planificare și organizare - nivel operațional", E9)), 'Indicatori comportamentali'!$D$4,
  ISNUMBER(SEARCH("Planificare și organizare - nivel extins", E9)), 'Indicatori comportamentali'!$D$5,
  ISNUMBER(SEARCH("Planificare și organizare - nivel strategic", E9)),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9" t="str">
        <f t="shared" si="3"/>
        <v>Director, n/a</v>
      </c>
      <c r="M9" s="31" t="str" cm="1">
        <f t="array" ref="M9">_xlfn.IFS(
  ISNUMBER(SEARCH("Comunicare - nivel elementar", E9)), 'Indicatori comportamentali'!$E$3,
  ISNUMBER(SEARCH("Comunicare - nivel operațional", E9)), 'Indicatori comportamentali'!$E$4,
  ISNUMBER(SEARCH("Comunicare - nivel extins", E9)), 'Indicatori comportamentali'!$E$5,
  ISNUMBER(SEARCH("Comunicare - nivel strategic", E9)),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9" t="str">
        <f t="shared" si="4"/>
        <v>Director, n/a</v>
      </c>
      <c r="O9" s="31" t="str" cm="1">
        <f t="array" ref="O9">_xlfn.IFS(
  ISNUMBER(SEARCH("Lucru în echipă - nivel elementar", E9)), 'Indicatori comportamentali'!$F$3,
  ISNUMBER(SEARCH("Lucru în echipă - nivel operațional", E9)), 'Indicatori comportamentali'!$F$4,
  ISNUMBER(SEARCH("Lucru în echipă - nivel extins", E9)), 'Indicatori comportamentali'!$F$5,
  ISNUMBER(SEARCH("Lucru în echipă - nivel strategic", E9)),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9" t="str">
        <f t="shared" si="5"/>
        <v>Director, n/a</v>
      </c>
      <c r="Q9" s="31" t="str" cm="1">
        <f t="array" ref="Q9">_xlfn.IFS(
  ISNUMBER(SEARCH("Orientare către cetățean - nivel elementar", E9)), 'Indicatori comportamentali'!$G$3,
  ISNUMBER(SEARCH("Orientare către cetățean - nivel operațional", E9)), 'Indicatori comportamentali'!$G$4,
  ISNUMBER(SEARCH("Orientare către cetățean - nivel extins", E9)), 'Indicatori comportamentali'!$G$5,
  ISNUMBER(SEARCH("Orientare către cetățean - nivel strategic", E9)),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9" t="str">
        <f t="shared" si="6"/>
        <v>Director, n/a</v>
      </c>
      <c r="S9" s="31" t="str" cm="1">
        <f t="array" ref="S9">_xlfn.IFS(
  ISNUMBER(SEARCH("Integritate - nivel elementar", E9)), 'Indicatori comportamentali'!$H$3,
  ISNUMBER(SEARCH("Integritate - nivel operațional", E9)), 'Indicatori comportamentali'!$H$4,
  ISNUMBER(SEARCH("Integritate - nivel extins", E9)), 'Indicatori comportamentali'!$H$5,
  ISNUMBER(SEARCH("Integritate - nivel strategic", E9)),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9" t="str">
        <f t="shared" si="7"/>
        <v>Director, n/a</v>
      </c>
      <c r="U9" s="31" t="str" cm="1">
        <f t="array" ref="U9">_xlfn.IFS(
  ISNUMBER(SEARCH("Managementul performanței - nivel elementar", E9)), 'Indicatori comportamentali'!$I$3,
  ISNUMBER(SEARCH("Managementul performanței - nivel operațional", E9)), 'Indicatori comportamentali'!$I$4,
  ISNUMBER(SEARCH("Managementul performanței - nivel extins", E9)), 'Indicatori comportamentali'!$I$5,
  ISNUMBER(SEARCH("Managementul performanței - nivel strategic", E9)),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9" t="str">
        <f t="shared" si="8"/>
        <v>Director, n/a</v>
      </c>
      <c r="W9" s="31" t="str" cm="1">
        <f t="array" ref="W9">_xlfn.IFS(
  ISNUMBER(SEARCH("Dezvoltarea echipei - nivel elementar", E9)), 'Indicatori comportamentali'!$J$3,
  ISNUMBER(SEARCH("Dezvoltarea echipei - nivel operațional", E9)), 'Indicatori comportamentali'!$J$4,
  ISNUMBER(SEARCH("Dezvoltarea echipei - nivel extins", E9)), 'Indicatori comportamentali'!$J$5,
  ISNUMBER(SEARCH("Dezvoltarea echipei - nivel strategic", E9)),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9" t="str">
        <f t="shared" si="9"/>
        <v>Director, n/a</v>
      </c>
      <c r="Y9" s="31" t="str" cm="1">
        <f t="array" ref="Y9">_xlfn.IFS(
  ISNUMBER(SEARCH("Generarea angajamentului - nivel elementar", E9)), 'Indicatori comportamentali'!$K$3,
  ISNUMBER(SEARCH("Generarea angajamentului - nivel operațional", E9)), 'Indicatori comportamentali'!$K$4,
  ISNUMBER(SEARCH("Generarea angajamentului - nivel extins", E9)), 'Indicatori comportamentali'!$K$5,
  ISNUMBER(SEARCH("Generarea angajamentului - nivel strategic", E9)),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9" t="str">
        <f t="shared" si="10"/>
        <v>Director, n/a</v>
      </c>
      <c r="AA9" s="31" t="str" cm="1">
        <f t="array" ref="AA9">_xlfn.IFS(
  ISNUMBER(SEARCH("Promovarea inovației și inițierea schimbării - nivel elementar", E9)), 'Indicatori comportamentali'!$L$3,
  ISNUMBER(SEARCH("Promovarea inovației și inițierea schimbării - nivel operațional", E9)), 'Indicatori comportamentali'!$L$4,
  ISNUMBER(SEARCH("Promovarea inovației și inițierea schimbării - nivel extins", E9)), 'Indicatori comportamentali'!$L$5,
  ISNUMBER(SEARCH("Promovarea inovației și inițierea schimbării - nivel strategic", E9)),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10" spans="1:27" ht="374.4" x14ac:dyDescent="0.3">
      <c r="A10" t="s">
        <v>83</v>
      </c>
      <c r="B10" t="s">
        <v>64</v>
      </c>
      <c r="C10" t="s">
        <v>163</v>
      </c>
      <c r="D10" t="str">
        <f t="shared" si="11"/>
        <v>Director adjunct, n/a</v>
      </c>
      <c r="E10" s="32" t="s">
        <v>86</v>
      </c>
      <c r="F10" t="str">
        <f t="shared" si="0"/>
        <v>Director adjunct, n/a</v>
      </c>
      <c r="G10" s="31" t="str" cm="1">
        <f t="array" ref="G10">_xlfn.IFS(
  ISNUMBER(SEARCH("Rezolvarea de probleme și luarea deciziilor - nivel elementar", E10)), 'Indicatori comportamentali'!$B$3,
  ISNUMBER(SEARCH("Rezolvarea de probleme și luarea deciziilor - nivel operațional", E10)), 'Indicatori comportamentali'!$B$4,
  ISNUMBER(SEARCH("Rezolvarea de probleme și luarea deciziilor - nivel extins", E10)), 'Indicatori comportamentali'!$B$5,
  ISNUMBER(SEARCH("Rezolvarea de probleme și luarea deciziilor - nivel strategic", E10)),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0" t="str">
        <f t="shared" si="1"/>
        <v>Director adjunct, n/a</v>
      </c>
      <c r="I10" s="31" t="str" cm="1">
        <f t="array" ref="I10">_xlfn.IFS(
  ISNUMBER(SEARCH("Inițiativă - nivel elementar", E10)), 'Indicatori comportamentali'!$C$3,
  ISNUMBER(SEARCH("Inițiativă - nivel operațional", E10)), 'Indicatori comportamentali'!$C$4,
  ISNUMBER(SEARCH("Inițiativă - nivel extins", E10)), 'Indicatori comportamentali'!$C$5,
  ISNUMBER(SEARCH("Inițiativă - nivel strategic", E10)),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0" t="str">
        <f t="shared" si="2"/>
        <v>Director adjunct, n/a</v>
      </c>
      <c r="K10" s="31" t="str" cm="1">
        <f t="array" ref="K10">_xlfn.IFS(
  ISNUMBER(SEARCH("Planificare și organizare - nivel elementar", E10)), 'Indicatori comportamentali'!$D$3,
  ISNUMBER(SEARCH("Planificare și organizare - nivel operațional", E10)), 'Indicatori comportamentali'!$D$4,
  ISNUMBER(SEARCH("Planificare și organizare - nivel extins", E10)), 'Indicatori comportamentali'!$D$5,
  ISNUMBER(SEARCH("Planificare și organizare - nivel strategic", E10)),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0" t="str">
        <f t="shared" si="3"/>
        <v>Director adjunct, n/a</v>
      </c>
      <c r="M10" s="31" t="str" cm="1">
        <f t="array" ref="M10">_xlfn.IFS(
  ISNUMBER(SEARCH("Comunicare - nivel elementar", E10)), 'Indicatori comportamentali'!$E$3,
  ISNUMBER(SEARCH("Comunicare - nivel operațional", E10)), 'Indicatori comportamentali'!$E$4,
  ISNUMBER(SEARCH("Comunicare - nivel extins", E10)), 'Indicatori comportamentali'!$E$5,
  ISNUMBER(SEARCH("Comunicare - nivel strategic", E10)),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10" t="str">
        <f t="shared" si="4"/>
        <v>Director adjunct, n/a</v>
      </c>
      <c r="O10" s="31" t="str" cm="1">
        <f t="array" ref="O10">_xlfn.IFS(
  ISNUMBER(SEARCH("Lucru în echipă - nivel elementar", E10)), 'Indicatori comportamentali'!$F$3,
  ISNUMBER(SEARCH("Lucru în echipă - nivel operațional", E10)), 'Indicatori comportamentali'!$F$4,
  ISNUMBER(SEARCH("Lucru în echipă - nivel extins", E10)), 'Indicatori comportamentali'!$F$5,
  ISNUMBER(SEARCH("Lucru în echipă - nivel strategic", E10)),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10" t="str">
        <f t="shared" si="5"/>
        <v>Director adjunct, n/a</v>
      </c>
      <c r="Q10" s="31" t="str" cm="1">
        <f t="array" ref="Q10">_xlfn.IFS(
  ISNUMBER(SEARCH("Orientare către cetățean - nivel elementar", E10)), 'Indicatori comportamentali'!$G$3,
  ISNUMBER(SEARCH("Orientare către cetățean - nivel operațional", E10)), 'Indicatori comportamentali'!$G$4,
  ISNUMBER(SEARCH("Orientare către cetățean - nivel extins", E10)), 'Indicatori comportamentali'!$G$5,
  ISNUMBER(SEARCH("Orientare către cetățean - nivel strategic", E10)),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10" t="str">
        <f t="shared" si="6"/>
        <v>Director adjunct, n/a</v>
      </c>
      <c r="S10" s="31" t="str" cm="1">
        <f t="array" ref="S10">_xlfn.IFS(
  ISNUMBER(SEARCH("Integritate - nivel elementar", E10)), 'Indicatori comportamentali'!$H$3,
  ISNUMBER(SEARCH("Integritate - nivel operațional", E10)), 'Indicatori comportamentali'!$H$4,
  ISNUMBER(SEARCH("Integritate - nivel extins", E10)), 'Indicatori comportamentali'!$H$5,
  ISNUMBER(SEARCH("Integritate - nivel strategic", E10)),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10" t="str">
        <f t="shared" si="7"/>
        <v>Director adjunct, n/a</v>
      </c>
      <c r="U10" s="31" t="str" cm="1">
        <f t="array" ref="U10">_xlfn.IFS(
  ISNUMBER(SEARCH("Managementul performanței - nivel elementar", E10)), 'Indicatori comportamentali'!$I$3,
  ISNUMBER(SEARCH("Managementul performanței - nivel operațional", E10)), 'Indicatori comportamentali'!$I$4,
  ISNUMBER(SEARCH("Managementul performanței - nivel extins", E10)), 'Indicatori comportamentali'!$I$5,
  ISNUMBER(SEARCH("Managementul performanței - nivel strategic", E10)),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10" t="str">
        <f t="shared" si="8"/>
        <v>Director adjunct, n/a</v>
      </c>
      <c r="W10" s="31" t="str" cm="1">
        <f t="array" ref="W10">_xlfn.IFS(
  ISNUMBER(SEARCH("Dezvoltarea echipei - nivel elementar", E10)), 'Indicatori comportamentali'!$J$3,
  ISNUMBER(SEARCH("Dezvoltarea echipei - nivel operațional", E10)), 'Indicatori comportamentali'!$J$4,
  ISNUMBER(SEARCH("Dezvoltarea echipei - nivel extins", E10)), 'Indicatori comportamentali'!$J$5,
  ISNUMBER(SEARCH("Dezvoltarea echipei - nivel strategic", E10)),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0" t="str">
        <f t="shared" si="9"/>
        <v>Director adjunct, n/a</v>
      </c>
      <c r="Y10" s="31" t="str" cm="1">
        <f t="array" ref="Y10">_xlfn.IFS(
  ISNUMBER(SEARCH("Generarea angajamentului - nivel elementar", E10)), 'Indicatori comportamentali'!$K$3,
  ISNUMBER(SEARCH("Generarea angajamentului - nivel operațional", E10)), 'Indicatori comportamentali'!$K$4,
  ISNUMBER(SEARCH("Generarea angajamentului - nivel extins", E10)), 'Indicatori comportamentali'!$K$5,
  ISNUMBER(SEARCH("Generarea angajamentului - nivel strategic", E10)),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10" t="str">
        <f t="shared" si="10"/>
        <v>Director adjunct, n/a</v>
      </c>
      <c r="AA10" s="31" t="str" cm="1">
        <f t="array" ref="AA10">_xlfn.IFS(
  ISNUMBER(SEARCH("Promovarea inovației și inițierea schimbării - nivel elementar", E10)), 'Indicatori comportamentali'!$L$3,
  ISNUMBER(SEARCH("Promovarea inovației și inițierea schimbării - nivel operațional", E10)), 'Indicatori comportamentali'!$L$4,
  ISNUMBER(SEARCH("Promovarea inovației și inițierea schimbării - nivel extins", E10)), 'Indicatori comportamentali'!$L$5,
  ISNUMBER(SEARCH("Promovarea inovației și inițierea schimbării - nivel strategic", E10)),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11" spans="1:27" ht="374.4" x14ac:dyDescent="0.3">
      <c r="A11" t="s">
        <v>84</v>
      </c>
      <c r="B11" t="s">
        <v>64</v>
      </c>
      <c r="C11" t="s">
        <v>163</v>
      </c>
      <c r="D11" t="str">
        <f t="shared" si="11"/>
        <v>Director executiv, n/a</v>
      </c>
      <c r="E11" s="32" t="s">
        <v>86</v>
      </c>
      <c r="F11" t="str">
        <f t="shared" si="0"/>
        <v>Director executiv, n/a</v>
      </c>
      <c r="G11" s="31" t="str" cm="1">
        <f t="array" ref="G11">_xlfn.IFS(
  ISNUMBER(SEARCH("Rezolvarea de probleme și luarea deciziilor - nivel elementar", E11)), 'Indicatori comportamentali'!$B$3,
  ISNUMBER(SEARCH("Rezolvarea de probleme și luarea deciziilor - nivel operațional", E11)), 'Indicatori comportamentali'!$B$4,
  ISNUMBER(SEARCH("Rezolvarea de probleme și luarea deciziilor - nivel extins", E11)), 'Indicatori comportamentali'!$B$5,
  ISNUMBER(SEARCH("Rezolvarea de probleme și luarea deciziilor - nivel strategic", E11)),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1" t="str">
        <f t="shared" si="1"/>
        <v>Director executiv, n/a</v>
      </c>
      <c r="I11" s="31" t="str" cm="1">
        <f t="array" ref="I11">_xlfn.IFS(
  ISNUMBER(SEARCH("Inițiativă - nivel elementar", E11)), 'Indicatori comportamentali'!$C$3,
  ISNUMBER(SEARCH("Inițiativă - nivel operațional", E11)), 'Indicatori comportamentali'!$C$4,
  ISNUMBER(SEARCH("Inițiativă - nivel extins", E11)), 'Indicatori comportamentali'!$C$5,
  ISNUMBER(SEARCH("Inițiativă - nivel strategic", E11)),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1" t="str">
        <f t="shared" si="2"/>
        <v>Director executiv, n/a</v>
      </c>
      <c r="K11" s="31" t="str" cm="1">
        <f t="array" ref="K11">_xlfn.IFS(
  ISNUMBER(SEARCH("Planificare și organizare - nivel elementar", E11)), 'Indicatori comportamentali'!$D$3,
  ISNUMBER(SEARCH("Planificare și organizare - nivel operațional", E11)), 'Indicatori comportamentali'!$D$4,
  ISNUMBER(SEARCH("Planificare și organizare - nivel extins", E11)), 'Indicatori comportamentali'!$D$5,
  ISNUMBER(SEARCH("Planificare și organizare - nivel strategic", E11)),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1" t="str">
        <f t="shared" si="3"/>
        <v>Director executiv, n/a</v>
      </c>
      <c r="M11" s="31" t="str" cm="1">
        <f t="array" ref="M11">_xlfn.IFS(
  ISNUMBER(SEARCH("Comunicare - nivel elementar", E11)), 'Indicatori comportamentali'!$E$3,
  ISNUMBER(SEARCH("Comunicare - nivel operațional", E11)), 'Indicatori comportamentali'!$E$4,
  ISNUMBER(SEARCH("Comunicare - nivel extins", E11)), 'Indicatori comportamentali'!$E$5,
  ISNUMBER(SEARCH("Comunicare - nivel strategic", E11)),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11" t="str">
        <f t="shared" si="4"/>
        <v>Director executiv, n/a</v>
      </c>
      <c r="O11" s="31" t="str" cm="1">
        <f t="array" ref="O11">_xlfn.IFS(
  ISNUMBER(SEARCH("Lucru în echipă - nivel elementar", E11)), 'Indicatori comportamentali'!$F$3,
  ISNUMBER(SEARCH("Lucru în echipă - nivel operațional", E11)), 'Indicatori comportamentali'!$F$4,
  ISNUMBER(SEARCH("Lucru în echipă - nivel extins", E11)), 'Indicatori comportamentali'!$F$5,
  ISNUMBER(SEARCH("Lucru în echipă - nivel strategic", E11)),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11" t="str">
        <f t="shared" si="5"/>
        <v>Director executiv, n/a</v>
      </c>
      <c r="Q11" s="31" t="str" cm="1">
        <f t="array" ref="Q11">_xlfn.IFS(
  ISNUMBER(SEARCH("Orientare către cetățean - nivel elementar", E11)), 'Indicatori comportamentali'!$G$3,
  ISNUMBER(SEARCH("Orientare către cetățean - nivel operațional", E11)), 'Indicatori comportamentali'!$G$4,
  ISNUMBER(SEARCH("Orientare către cetățean - nivel extins", E11)), 'Indicatori comportamentali'!$G$5,
  ISNUMBER(SEARCH("Orientare către cetățean - nivel strategic", E11)),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11" t="str">
        <f t="shared" si="6"/>
        <v>Director executiv, n/a</v>
      </c>
      <c r="S11" s="31" t="str" cm="1">
        <f t="array" ref="S11">_xlfn.IFS(
  ISNUMBER(SEARCH("Integritate - nivel elementar", E11)), 'Indicatori comportamentali'!$H$3,
  ISNUMBER(SEARCH("Integritate - nivel operațional", E11)), 'Indicatori comportamentali'!$H$4,
  ISNUMBER(SEARCH("Integritate - nivel extins", E11)), 'Indicatori comportamentali'!$H$5,
  ISNUMBER(SEARCH("Integritate - nivel strategic", E11)),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11" t="str">
        <f t="shared" si="7"/>
        <v>Director executiv, n/a</v>
      </c>
      <c r="U11" s="31" t="str" cm="1">
        <f t="array" ref="U11">_xlfn.IFS(
  ISNUMBER(SEARCH("Managementul performanței - nivel elementar", E11)), 'Indicatori comportamentali'!$I$3,
  ISNUMBER(SEARCH("Managementul performanței - nivel operațional", E11)), 'Indicatori comportamentali'!$I$4,
  ISNUMBER(SEARCH("Managementul performanței - nivel extins", E11)), 'Indicatori comportamentali'!$I$5,
  ISNUMBER(SEARCH("Managementul performanței - nivel strategic", E11)),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11" t="str">
        <f t="shared" si="8"/>
        <v>Director executiv, n/a</v>
      </c>
      <c r="W11" s="31" t="str" cm="1">
        <f t="array" ref="W11">_xlfn.IFS(
  ISNUMBER(SEARCH("Dezvoltarea echipei - nivel elementar", E11)), 'Indicatori comportamentali'!$J$3,
  ISNUMBER(SEARCH("Dezvoltarea echipei - nivel operațional", E11)), 'Indicatori comportamentali'!$J$4,
  ISNUMBER(SEARCH("Dezvoltarea echipei - nivel extins", E11)), 'Indicatori comportamentali'!$J$5,
  ISNUMBER(SEARCH("Dezvoltarea echipei - nivel strategic", E11)),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1" t="str">
        <f t="shared" si="9"/>
        <v>Director executiv, n/a</v>
      </c>
      <c r="Y11" s="31" t="str" cm="1">
        <f t="array" ref="Y11">_xlfn.IFS(
  ISNUMBER(SEARCH("Generarea angajamentului - nivel elementar", E11)), 'Indicatori comportamentali'!$K$3,
  ISNUMBER(SEARCH("Generarea angajamentului - nivel operațional", E11)), 'Indicatori comportamentali'!$K$4,
  ISNUMBER(SEARCH("Generarea angajamentului - nivel extins", E11)), 'Indicatori comportamentali'!$K$5,
  ISNUMBER(SEARCH("Generarea angajamentului - nivel strategic", E11)),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11" t="str">
        <f t="shared" si="10"/>
        <v>Director executiv, n/a</v>
      </c>
      <c r="AA11" s="31" t="str" cm="1">
        <f t="array" ref="AA11">_xlfn.IFS(
  ISNUMBER(SEARCH("Promovarea inovației și inițierea schimbării - nivel elementar", E11)), 'Indicatori comportamentali'!$L$3,
  ISNUMBER(SEARCH("Promovarea inovației și inițierea schimbării - nivel operațional", E11)), 'Indicatori comportamentali'!$L$4,
  ISNUMBER(SEARCH("Promovarea inovației și inițierea schimbării - nivel extins", E11)), 'Indicatori comportamentali'!$L$5,
  ISNUMBER(SEARCH("Promovarea inovației și inițierea schimbării - nivel strategic", E11)),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12" spans="1:27" ht="374.4" x14ac:dyDescent="0.3">
      <c r="A12" t="s">
        <v>85</v>
      </c>
      <c r="B12" t="s">
        <v>64</v>
      </c>
      <c r="C12" t="s">
        <v>163</v>
      </c>
      <c r="D12" t="str">
        <f t="shared" si="11"/>
        <v>Director executiv adjunct, n/a</v>
      </c>
      <c r="E12" s="32" t="s">
        <v>86</v>
      </c>
      <c r="F12" t="str">
        <f t="shared" si="0"/>
        <v>Director executiv adjunct, n/a</v>
      </c>
      <c r="G12" s="31" t="str" cm="1">
        <f t="array" ref="G12">_xlfn.IFS(
  ISNUMBER(SEARCH("Rezolvarea de probleme și luarea deciziilor - nivel elementar", E12)), 'Indicatori comportamentali'!$B$3,
  ISNUMBER(SEARCH("Rezolvarea de probleme și luarea deciziilor - nivel operațional", E12)), 'Indicatori comportamentali'!$B$4,
  ISNUMBER(SEARCH("Rezolvarea de probleme și luarea deciziilor - nivel extins", E12)), 'Indicatori comportamentali'!$B$5,
  ISNUMBER(SEARCH("Rezolvarea de probleme și luarea deciziilor - nivel strategic", E12)),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2" t="str">
        <f t="shared" si="1"/>
        <v>Director executiv adjunct, n/a</v>
      </c>
      <c r="I12" s="31" t="str" cm="1">
        <f t="array" ref="I12">_xlfn.IFS(
  ISNUMBER(SEARCH("Inițiativă - nivel elementar", E12)), 'Indicatori comportamentali'!$C$3,
  ISNUMBER(SEARCH("Inițiativă - nivel operațional", E12)), 'Indicatori comportamentali'!$C$4,
  ISNUMBER(SEARCH("Inițiativă - nivel extins", E12)), 'Indicatori comportamentali'!$C$5,
  ISNUMBER(SEARCH("Inițiativă - nivel strategic", E12)),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2" t="str">
        <f t="shared" si="2"/>
        <v>Director executiv adjunct, n/a</v>
      </c>
      <c r="K12" s="31" t="str" cm="1">
        <f t="array" ref="K12">_xlfn.IFS(
  ISNUMBER(SEARCH("Planificare și organizare - nivel elementar", E12)), 'Indicatori comportamentali'!$D$3,
  ISNUMBER(SEARCH("Planificare și organizare - nivel operațional", E12)), 'Indicatori comportamentali'!$D$4,
  ISNUMBER(SEARCH("Planificare și organizare - nivel extins", E12)), 'Indicatori comportamentali'!$D$5,
  ISNUMBER(SEARCH("Planificare și organizare - nivel strategic", E12)),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2" t="str">
        <f t="shared" si="3"/>
        <v>Director executiv adjunct, n/a</v>
      </c>
      <c r="M12" s="31" t="str" cm="1">
        <f t="array" ref="M12">_xlfn.IFS(
  ISNUMBER(SEARCH("Comunicare - nivel elementar", E12)), 'Indicatori comportamentali'!$E$3,
  ISNUMBER(SEARCH("Comunicare - nivel operațional", E12)), 'Indicatori comportamentali'!$E$4,
  ISNUMBER(SEARCH("Comunicare - nivel extins", E12)), 'Indicatori comportamentali'!$E$5,
  ISNUMBER(SEARCH("Comunicare - nivel strategic", E12)),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12" t="str">
        <f t="shared" si="4"/>
        <v>Director executiv adjunct, n/a</v>
      </c>
      <c r="O12" s="31" t="str" cm="1">
        <f t="array" ref="O12">_xlfn.IFS(
  ISNUMBER(SEARCH("Lucru în echipă - nivel elementar", E12)), 'Indicatori comportamentali'!$F$3,
  ISNUMBER(SEARCH("Lucru în echipă - nivel operațional", E12)), 'Indicatori comportamentali'!$F$4,
  ISNUMBER(SEARCH("Lucru în echipă - nivel extins", E12)), 'Indicatori comportamentali'!$F$5,
  ISNUMBER(SEARCH("Lucru în echipă - nivel strategic", E12)),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12" t="str">
        <f t="shared" si="5"/>
        <v>Director executiv adjunct, n/a</v>
      </c>
      <c r="Q12" s="31" t="str" cm="1">
        <f t="array" ref="Q12">_xlfn.IFS(
  ISNUMBER(SEARCH("Orientare către cetățean - nivel elementar", E12)), 'Indicatori comportamentali'!$G$3,
  ISNUMBER(SEARCH("Orientare către cetățean - nivel operațional", E12)), 'Indicatori comportamentali'!$G$4,
  ISNUMBER(SEARCH("Orientare către cetățean - nivel extins", E12)), 'Indicatori comportamentali'!$G$5,
  ISNUMBER(SEARCH("Orientare către cetățean - nivel strategic", E12)),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12" t="str">
        <f t="shared" si="6"/>
        <v>Director executiv adjunct, n/a</v>
      </c>
      <c r="S12" s="31" t="str" cm="1">
        <f t="array" ref="S12">_xlfn.IFS(
  ISNUMBER(SEARCH("Integritate - nivel elementar", E12)), 'Indicatori comportamentali'!$H$3,
  ISNUMBER(SEARCH("Integritate - nivel operațional", E12)), 'Indicatori comportamentali'!$H$4,
  ISNUMBER(SEARCH("Integritate - nivel extins", E12)), 'Indicatori comportamentali'!$H$5,
  ISNUMBER(SEARCH("Integritate - nivel strategic", E12)),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12" t="str">
        <f t="shared" si="7"/>
        <v>Director executiv adjunct, n/a</v>
      </c>
      <c r="U12" s="31" t="str" cm="1">
        <f t="array" ref="U12">_xlfn.IFS(
  ISNUMBER(SEARCH("Managementul performanței - nivel elementar", E12)), 'Indicatori comportamentali'!$I$3,
  ISNUMBER(SEARCH("Managementul performanței - nivel operațional", E12)), 'Indicatori comportamentali'!$I$4,
  ISNUMBER(SEARCH("Managementul performanței - nivel extins", E12)), 'Indicatori comportamentali'!$I$5,
  ISNUMBER(SEARCH("Managementul performanței - nivel strategic", E12)),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12" t="str">
        <f t="shared" si="8"/>
        <v>Director executiv adjunct, n/a</v>
      </c>
      <c r="W12" s="31" t="str" cm="1">
        <f t="array" ref="W12">_xlfn.IFS(
  ISNUMBER(SEARCH("Dezvoltarea echipei - nivel elementar", E12)), 'Indicatori comportamentali'!$J$3,
  ISNUMBER(SEARCH("Dezvoltarea echipei - nivel operațional", E12)), 'Indicatori comportamentali'!$J$4,
  ISNUMBER(SEARCH("Dezvoltarea echipei - nivel extins", E12)), 'Indicatori comportamentali'!$J$5,
  ISNUMBER(SEARCH("Dezvoltarea echipei - nivel strategic", E12)),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2" t="str">
        <f t="shared" si="9"/>
        <v>Director executiv adjunct, n/a</v>
      </c>
      <c r="Y12" s="31" t="str" cm="1">
        <f t="array" ref="Y12">_xlfn.IFS(
  ISNUMBER(SEARCH("Generarea angajamentului - nivel elementar", E12)), 'Indicatori comportamentali'!$K$3,
  ISNUMBER(SEARCH("Generarea angajamentului - nivel operațional", E12)), 'Indicatori comportamentali'!$K$4,
  ISNUMBER(SEARCH("Generarea angajamentului - nivel extins", E12)), 'Indicatori comportamentali'!$K$5,
  ISNUMBER(SEARCH("Generarea angajamentului - nivel strategic", E12)),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12" t="str">
        <f t="shared" si="10"/>
        <v>Director executiv adjunct, n/a</v>
      </c>
      <c r="AA12" s="31" t="str" cm="1">
        <f t="array" ref="AA12">_xlfn.IFS(
  ISNUMBER(SEARCH("Promovarea inovației și inițierea schimbării - nivel elementar", E12)), 'Indicatori comportamentali'!$L$3,
  ISNUMBER(SEARCH("Promovarea inovației și inițierea schimbării - nivel operațional", E12)), 'Indicatori comportamentali'!$L$4,
  ISNUMBER(SEARCH("Promovarea inovației și inițierea schimbării - nivel extins", E12)), 'Indicatori comportamentali'!$L$5,
  ISNUMBER(SEARCH("Promovarea inovației și inițierea schimbării - nivel strategic", E12)),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13" spans="1:27" ht="360" x14ac:dyDescent="0.3">
      <c r="A13" t="s">
        <v>77</v>
      </c>
      <c r="B13" t="s">
        <v>64</v>
      </c>
      <c r="C13" t="s">
        <v>163</v>
      </c>
      <c r="D13" t="str">
        <f t="shared" si="11"/>
        <v>Șef serviciu, n/a</v>
      </c>
      <c r="E13" s="32" t="s">
        <v>256</v>
      </c>
      <c r="F13" t="str">
        <f t="shared" si="0"/>
        <v>Șef serviciu, n/a</v>
      </c>
      <c r="G13" s="31" t="str" cm="1">
        <f t="array" ref="G13">_xlfn.IFS(
  ISNUMBER(SEARCH("Rezolvarea de probleme și luarea deciziilor - nivel elementar", E13)), 'Indicatori comportamentali'!$B$3,
  ISNUMBER(SEARCH("Rezolvarea de probleme și luarea deciziilor - nivel operațional", E13)), 'Indicatori comportamentali'!$B$4,
  ISNUMBER(SEARCH("Rezolvarea de probleme și luarea deciziilor - nivel extins", E13)), 'Indicatori comportamentali'!$B$5,
  ISNUMBER(SEARCH("Rezolvarea de probleme și luarea deciziilor - nivel strategic", E13)),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3" t="str">
        <f t="shared" si="1"/>
        <v>Șef serviciu, n/a</v>
      </c>
      <c r="I13" s="31" t="str" cm="1">
        <f t="array" ref="I13">_xlfn.IFS(
  ISNUMBER(SEARCH("Inițiativă - nivel elementar", E13)), 'Indicatori comportamentali'!$C$3,
  ISNUMBER(SEARCH("Inițiativă - nivel operațional", E13)), 'Indicatori comportamentali'!$C$4,
  ISNUMBER(SEARCH("Inițiativă - nivel extins", E13)), 'Indicatori comportamentali'!$C$5,
  ISNUMBER(SEARCH("Inițiativă - nivel strategic", E13)),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3" t="str">
        <f t="shared" si="2"/>
        <v>Șef serviciu, n/a</v>
      </c>
      <c r="K13" s="31" t="str" cm="1">
        <f t="array" ref="K13">_xlfn.IFS(
  ISNUMBER(SEARCH("Planificare și organizare - nivel elementar", E13)), 'Indicatori comportamentali'!$D$3,
  ISNUMBER(SEARCH("Planificare și organizare - nivel operațional", E13)), 'Indicatori comportamentali'!$D$4,
  ISNUMBER(SEARCH("Planificare și organizare - nivel extins", E13)), 'Indicatori comportamentali'!$D$5,
  ISNUMBER(SEARCH("Planificare și organizare - nivel strategic", E13)),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3" t="str">
        <f t="shared" si="3"/>
        <v>Șef serviciu, n/a</v>
      </c>
      <c r="M13" s="31" t="str" cm="1">
        <f t="array" ref="M13">_xlfn.IFS(
  ISNUMBER(SEARCH("Comunicare - nivel elementar", E13)), 'Indicatori comportamentali'!$E$3,
  ISNUMBER(SEARCH("Comunicare - nivel operațional", E13)), 'Indicatori comportamentali'!$E$4,
  ISNUMBER(SEARCH("Comunicare - nivel extins", E13)), 'Indicatori comportamentali'!$E$5,
  ISNUMBER(SEARCH("Comunicare - nivel strategic", E13)),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13" t="str">
        <f t="shared" si="4"/>
        <v>Șef serviciu, n/a</v>
      </c>
      <c r="O13" s="31" t="str" cm="1">
        <f t="array" ref="O13">_xlfn.IFS(
  ISNUMBER(SEARCH("Lucru în echipă - nivel elementar", E13)), 'Indicatori comportamentali'!$F$3,
  ISNUMBER(SEARCH("Lucru în echipă - nivel operațional", E13)), 'Indicatori comportamentali'!$F$4,
  ISNUMBER(SEARCH("Lucru în echipă - nivel extins", E13)), 'Indicatori comportamentali'!$F$5,
  ISNUMBER(SEARCH("Lucru în echipă - nivel strategic", E13)),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3" t="str">
        <f t="shared" si="5"/>
        <v>Șef serviciu, n/a</v>
      </c>
      <c r="Q13" s="31" t="str" cm="1">
        <f t="array" ref="Q13">_xlfn.IFS(
  ISNUMBER(SEARCH("Orientare către cetățean - nivel elementar", E13)), 'Indicatori comportamentali'!$G$3,
  ISNUMBER(SEARCH("Orientare către cetățean - nivel operațional", E13)), 'Indicatori comportamentali'!$G$4,
  ISNUMBER(SEARCH("Orientare către cetățean - nivel extins", E13)), 'Indicatori comportamentali'!$G$5,
  ISNUMBER(SEARCH("Orientare către cetățean - nivel strategic", E13)),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3" t="str">
        <f t="shared" si="6"/>
        <v>Șef serviciu, n/a</v>
      </c>
      <c r="S13" s="31" t="str" cm="1">
        <f t="array" ref="S13">_xlfn.IFS(
  ISNUMBER(SEARCH("Integritate - nivel elementar", E13)), 'Indicatori comportamentali'!$H$3,
  ISNUMBER(SEARCH("Integritate - nivel operațional", E13)), 'Indicatori comportamentali'!$H$4,
  ISNUMBER(SEARCH("Integritate - nivel extins", E13)), 'Indicatori comportamentali'!$H$5,
  ISNUMBER(SEARCH("Integritate - nivel strategic", E13)),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3" t="str">
        <f t="shared" si="7"/>
        <v>Șef serviciu, n/a</v>
      </c>
      <c r="U13" s="31" t="str" cm="1">
        <f t="array" ref="U13">_xlfn.IFS(
  ISNUMBER(SEARCH("Managementul performanței - nivel elementar", E13)), 'Indicatori comportamentali'!$I$3,
  ISNUMBER(SEARCH("Managementul performanței - nivel operațional", E13)), 'Indicatori comportamentali'!$I$4,
  ISNUMBER(SEARCH("Managementul performanței - nivel extins", E13)), 'Indicatori comportamentali'!$I$5,
  ISNUMBER(SEARCH("Managementul performanței - nivel strategic", E13)),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13" t="str">
        <f t="shared" si="8"/>
        <v>Șef serviciu, n/a</v>
      </c>
      <c r="W13" s="31" t="str" cm="1">
        <f t="array" ref="W13">_xlfn.IFS(
  ISNUMBER(SEARCH("Dezvoltarea echipei - nivel elementar", E13)), 'Indicatori comportamentali'!$J$3,
  ISNUMBER(SEARCH("Dezvoltarea echipei - nivel operațional", E13)), 'Indicatori comportamentali'!$J$4,
  ISNUMBER(SEARCH("Dezvoltarea echipei - nivel extins", E13)), 'Indicatori comportamentali'!$J$5,
  ISNUMBER(SEARCH("Dezvoltarea echipei - nivel strategic", E13)),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3" t="str">
        <f t="shared" si="9"/>
        <v>Șef serviciu, n/a</v>
      </c>
      <c r="Y13" s="31" t="str" cm="1">
        <f t="array" ref="Y13">_xlfn.IFS(
  ISNUMBER(SEARCH("Generarea angajamentului - nivel elementar", E13)), 'Indicatori comportamentali'!$K$3,
  ISNUMBER(SEARCH("Generarea angajamentului - nivel operațional", E13)), 'Indicatori comportamentali'!$K$4,
  ISNUMBER(SEARCH("Generarea angajamentului - nivel extins", E13)), 'Indicatori comportamentali'!$K$5,
  ISNUMBER(SEARCH("Generarea angajamentului - nivel strategic", E13)), 'Indicatori comportamentali'!$K$6,
  TRUE, "-"
)</f>
        <v>-</v>
      </c>
      <c r="Z13" t="str">
        <f t="shared" si="10"/>
        <v>Șef serviciu, n/a</v>
      </c>
      <c r="AA13" s="31" t="str" cm="1">
        <f t="array" ref="AA13">_xlfn.IFS(
  ISNUMBER(SEARCH("Promovarea inovației și inițierea schimbării - nivel elementar", E13)), 'Indicatori comportamentali'!$L$3,
  ISNUMBER(SEARCH("Promovarea inovației și inițierea schimbării - nivel operațional", E13)), 'Indicatori comportamentali'!$L$4,
  ISNUMBER(SEARCH("Promovarea inovației și inițierea schimbării - nivel extins", E13)), 'Indicatori comportamentali'!$L$5,
  ISNUMBER(SEARCH("Promovarea inovației și inițierea schimbării - nivel strategic", E13)), 'Indicatori comportamentali'!$L$6,
  TRUE, "-"
)</f>
        <v>-</v>
      </c>
    </row>
    <row r="14" spans="1:27" ht="374.4" x14ac:dyDescent="0.3">
      <c r="A14" t="s">
        <v>100</v>
      </c>
      <c r="B14" t="s">
        <v>64</v>
      </c>
      <c r="C14" t="s">
        <v>163</v>
      </c>
      <c r="D14" t="str">
        <f t="shared" si="11"/>
        <v>Secretar general al unităţii administrativ-teritoriale, n/a</v>
      </c>
      <c r="E14" s="32" t="s">
        <v>86</v>
      </c>
      <c r="F14" t="str">
        <f t="shared" si="0"/>
        <v>Secretar general al unităţii administrativ-teritoriale, n/a</v>
      </c>
      <c r="G14" s="31" t="str" cm="1">
        <f t="array" ref="G14">_xlfn.IFS(
  ISNUMBER(SEARCH("Rezolvarea de probleme și luarea deciziilor - nivel elementar", E14)), 'Indicatori comportamentali'!$B$3,
  ISNUMBER(SEARCH("Rezolvarea de probleme și luarea deciziilor - nivel operațional", E14)), 'Indicatori comportamentali'!$B$4,
  ISNUMBER(SEARCH("Rezolvarea de probleme și luarea deciziilor - nivel extins", E14)), 'Indicatori comportamentali'!$B$5,
  ISNUMBER(SEARCH("Rezolvarea de probleme și luarea deciziilor - nivel strategic", E14)),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4" t="str">
        <f t="shared" si="1"/>
        <v>Secretar general al unităţii administrativ-teritoriale, n/a</v>
      </c>
      <c r="I14" s="31" t="str" cm="1">
        <f t="array" ref="I14">_xlfn.IFS(
  ISNUMBER(SEARCH("Inițiativă - nivel elementar", E14)), 'Indicatori comportamentali'!$C$3,
  ISNUMBER(SEARCH("Inițiativă - nivel operațional", E14)), 'Indicatori comportamentali'!$C$4,
  ISNUMBER(SEARCH("Inițiativă - nivel extins", E14)), 'Indicatori comportamentali'!$C$5,
  ISNUMBER(SEARCH("Inițiativă - nivel strategic", E14)),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4" t="str">
        <f t="shared" si="2"/>
        <v>Secretar general al unităţii administrativ-teritoriale, n/a</v>
      </c>
      <c r="K14" s="31" t="str" cm="1">
        <f t="array" ref="K14">_xlfn.IFS(
  ISNUMBER(SEARCH("Planificare și organizare - nivel elementar", E14)), 'Indicatori comportamentali'!$D$3,
  ISNUMBER(SEARCH("Planificare și organizare - nivel operațional", E14)), 'Indicatori comportamentali'!$D$4,
  ISNUMBER(SEARCH("Planificare și organizare - nivel extins", E14)), 'Indicatori comportamentali'!$D$5,
  ISNUMBER(SEARCH("Planificare și organizare - nivel strategic", E14)),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4" t="str">
        <f t="shared" si="3"/>
        <v>Secretar general al unităţii administrativ-teritoriale, n/a</v>
      </c>
      <c r="M14" s="31" t="str" cm="1">
        <f t="array" ref="M14">_xlfn.IFS(
  ISNUMBER(SEARCH("Comunicare - nivel elementar", E14)), 'Indicatori comportamentali'!$E$3,
  ISNUMBER(SEARCH("Comunicare - nivel operațional", E14)), 'Indicatori comportamentali'!$E$4,
  ISNUMBER(SEARCH("Comunicare - nivel extins", E14)), 'Indicatori comportamentali'!$E$5,
  ISNUMBER(SEARCH("Comunicare - nivel strategic", E14)),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14" t="str">
        <f t="shared" si="4"/>
        <v>Secretar general al unităţii administrativ-teritoriale, n/a</v>
      </c>
      <c r="O14" s="31" t="str" cm="1">
        <f t="array" ref="O14">_xlfn.IFS(
  ISNUMBER(SEARCH("Lucru în echipă - nivel elementar", E14)), 'Indicatori comportamentali'!$F$3,
  ISNUMBER(SEARCH("Lucru în echipă - nivel operațional", E14)), 'Indicatori comportamentali'!$F$4,
  ISNUMBER(SEARCH("Lucru în echipă - nivel extins", E14)), 'Indicatori comportamentali'!$F$5,
  ISNUMBER(SEARCH("Lucru în echipă - nivel strategic", E14)),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14" t="str">
        <f t="shared" si="5"/>
        <v>Secretar general al unităţii administrativ-teritoriale, n/a</v>
      </c>
      <c r="Q14" s="31" t="str" cm="1">
        <f t="array" ref="Q14">_xlfn.IFS(
  ISNUMBER(SEARCH("Orientare către cetățean - nivel elementar", E14)), 'Indicatori comportamentali'!$G$3,
  ISNUMBER(SEARCH("Orientare către cetățean - nivel operațional", E14)), 'Indicatori comportamentali'!$G$4,
  ISNUMBER(SEARCH("Orientare către cetățean - nivel extins", E14)), 'Indicatori comportamentali'!$G$5,
  ISNUMBER(SEARCH("Orientare către cetățean - nivel strategic", E14)),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14" t="str">
        <f t="shared" si="6"/>
        <v>Secretar general al unităţii administrativ-teritoriale, n/a</v>
      </c>
      <c r="S14" s="31" t="str" cm="1">
        <f t="array" ref="S14">_xlfn.IFS(
  ISNUMBER(SEARCH("Integritate - nivel elementar", E14)), 'Indicatori comportamentali'!$H$3,
  ISNUMBER(SEARCH("Integritate - nivel operațional", E14)), 'Indicatori comportamentali'!$H$4,
  ISNUMBER(SEARCH("Integritate - nivel extins", E14)), 'Indicatori comportamentali'!$H$5,
  ISNUMBER(SEARCH("Integritate - nivel strategic", E14)),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14" t="str">
        <f t="shared" si="7"/>
        <v>Secretar general al unităţii administrativ-teritoriale, n/a</v>
      </c>
      <c r="U14" s="31" t="str" cm="1">
        <f t="array" ref="U14">_xlfn.IFS(
  ISNUMBER(SEARCH("Managementul performanței - nivel elementar", E14)), 'Indicatori comportamentali'!$I$3,
  ISNUMBER(SEARCH("Managementul performanței - nivel operațional", E14)), 'Indicatori comportamentali'!$I$4,
  ISNUMBER(SEARCH("Managementul performanței - nivel extins", E14)), 'Indicatori comportamentali'!$I$5,
  ISNUMBER(SEARCH("Managementul performanței - nivel strategic", E14)),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14" t="str">
        <f t="shared" si="8"/>
        <v>Secretar general al unităţii administrativ-teritoriale, n/a</v>
      </c>
      <c r="W14" s="31" t="str" cm="1">
        <f t="array" ref="W14">_xlfn.IFS(
  ISNUMBER(SEARCH("Dezvoltarea echipei - nivel elementar", E14)), 'Indicatori comportamentali'!$J$3,
  ISNUMBER(SEARCH("Dezvoltarea echipei - nivel operațional", E14)), 'Indicatori comportamentali'!$J$4,
  ISNUMBER(SEARCH("Dezvoltarea echipei - nivel extins", E14)), 'Indicatori comportamentali'!$J$5,
  ISNUMBER(SEARCH("Dezvoltarea echipei - nivel strategic", E14)),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4" t="str">
        <f t="shared" si="9"/>
        <v>Secretar general al unităţii administrativ-teritoriale, n/a</v>
      </c>
      <c r="Y14" s="31" t="str" cm="1">
        <f t="array" ref="Y14">_xlfn.IFS(
  ISNUMBER(SEARCH("Generarea angajamentului - nivel elementar", E14)), 'Indicatori comportamentali'!$K$3,
  ISNUMBER(SEARCH("Generarea angajamentului - nivel operațional", E14)), 'Indicatori comportamentali'!$K$4,
  ISNUMBER(SEARCH("Generarea angajamentului - nivel extins", E14)), 'Indicatori comportamentali'!$K$5,
  ISNUMBER(SEARCH("Generarea angajamentului - nivel strategic", E14)),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14" t="str">
        <f t="shared" si="10"/>
        <v>Secretar general al unităţii administrativ-teritoriale, n/a</v>
      </c>
      <c r="AA14" s="31" t="str" cm="1">
        <f t="array" ref="AA14">_xlfn.IFS(
  ISNUMBER(SEARCH("Promovarea inovației și inițierea schimbării - nivel elementar", E14)), 'Indicatori comportamentali'!$L$3,
  ISNUMBER(SEARCH("Promovarea inovației și inițierea schimbării - nivel operațional", E14)), 'Indicatori comportamentali'!$L$4,
  ISNUMBER(SEARCH("Promovarea inovației și inițierea schimbării - nivel extins", E14)), 'Indicatori comportamentali'!$L$5,
  ISNUMBER(SEARCH("Promovarea inovației și inițierea schimbării - nivel strategic", E14)),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15" spans="1:27" ht="360" x14ac:dyDescent="0.3">
      <c r="A15" t="s">
        <v>101</v>
      </c>
      <c r="B15" t="s">
        <v>64</v>
      </c>
      <c r="C15" t="s">
        <v>163</v>
      </c>
      <c r="D15" t="str">
        <f t="shared" si="11"/>
        <v>Secretar general al subdiviziunii administrativ-teritoriale, n/a</v>
      </c>
      <c r="E15" s="32" t="s">
        <v>256</v>
      </c>
      <c r="F15" t="str">
        <f t="shared" si="0"/>
        <v>Secretar general al subdiviziunii administrativ-teritoriale, n/a</v>
      </c>
      <c r="G15" s="31" t="str" cm="1">
        <f t="array" ref="G15">_xlfn.IFS(
  ISNUMBER(SEARCH("Rezolvarea de probleme și luarea deciziilor - nivel elementar", E15)), 'Indicatori comportamentali'!$B$3,
  ISNUMBER(SEARCH("Rezolvarea de probleme și luarea deciziilor - nivel operațional", E15)), 'Indicatori comportamentali'!$B$4,
  ISNUMBER(SEARCH("Rezolvarea de probleme și luarea deciziilor - nivel extins", E15)), 'Indicatori comportamentali'!$B$5,
  ISNUMBER(SEARCH("Rezolvarea de probleme și luarea deciziilor - nivel strategic", E15)),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5" t="str">
        <f t="shared" si="1"/>
        <v>Secretar general al subdiviziunii administrativ-teritoriale, n/a</v>
      </c>
      <c r="I15" s="31" t="str" cm="1">
        <f t="array" ref="I15">_xlfn.IFS(
  ISNUMBER(SEARCH("Inițiativă - nivel elementar", E15)), 'Indicatori comportamentali'!$C$3,
  ISNUMBER(SEARCH("Inițiativă - nivel operațional", E15)), 'Indicatori comportamentali'!$C$4,
  ISNUMBER(SEARCH("Inițiativă - nivel extins", E15)), 'Indicatori comportamentali'!$C$5,
  ISNUMBER(SEARCH("Inițiativă - nivel strategic", E15)),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5" t="str">
        <f t="shared" si="2"/>
        <v>Secretar general al subdiviziunii administrativ-teritoriale, n/a</v>
      </c>
      <c r="K15" s="31" t="str" cm="1">
        <f t="array" ref="K15">_xlfn.IFS(
  ISNUMBER(SEARCH("Planificare și organizare - nivel elementar", E15)), 'Indicatori comportamentali'!$D$3,
  ISNUMBER(SEARCH("Planificare și organizare - nivel operațional", E15)), 'Indicatori comportamentali'!$D$4,
  ISNUMBER(SEARCH("Planificare și organizare - nivel extins", E15)), 'Indicatori comportamentali'!$D$5,
  ISNUMBER(SEARCH("Planificare și organizare - nivel strategic", E15)),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5" t="str">
        <f t="shared" si="3"/>
        <v>Secretar general al subdiviziunii administrativ-teritoriale, n/a</v>
      </c>
      <c r="M15" s="31" t="str" cm="1">
        <f t="array" ref="M15">_xlfn.IFS(
  ISNUMBER(SEARCH("Comunicare - nivel elementar", E15)), 'Indicatori comportamentali'!$E$3,
  ISNUMBER(SEARCH("Comunicare - nivel operațional", E15)), 'Indicatori comportamentali'!$E$4,
  ISNUMBER(SEARCH("Comunicare - nivel extins", E15)), 'Indicatori comportamentali'!$E$5,
  ISNUMBER(SEARCH("Comunicare - nivel strategic", E15)),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15" t="str">
        <f t="shared" si="4"/>
        <v>Secretar general al subdiviziunii administrativ-teritoriale, n/a</v>
      </c>
      <c r="O15" s="31" t="str" cm="1">
        <f t="array" ref="O15">_xlfn.IFS(
  ISNUMBER(SEARCH("Lucru în echipă - nivel elementar", E15)), 'Indicatori comportamentali'!$F$3,
  ISNUMBER(SEARCH("Lucru în echipă - nivel operațional", E15)), 'Indicatori comportamentali'!$F$4,
  ISNUMBER(SEARCH("Lucru în echipă - nivel extins", E15)), 'Indicatori comportamentali'!$F$5,
  ISNUMBER(SEARCH("Lucru în echipă - nivel strategic", E15)),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5" t="str">
        <f t="shared" si="5"/>
        <v>Secretar general al subdiviziunii administrativ-teritoriale, n/a</v>
      </c>
      <c r="Q15" s="31" t="str" cm="1">
        <f t="array" ref="Q15">_xlfn.IFS(
  ISNUMBER(SEARCH("Orientare către cetățean - nivel elementar", E15)), 'Indicatori comportamentali'!$G$3,
  ISNUMBER(SEARCH("Orientare către cetățean - nivel operațional", E15)), 'Indicatori comportamentali'!$G$4,
  ISNUMBER(SEARCH("Orientare către cetățean - nivel extins", E15)), 'Indicatori comportamentali'!$G$5,
  ISNUMBER(SEARCH("Orientare către cetățean - nivel strategic", E15)),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5" t="str">
        <f t="shared" si="6"/>
        <v>Secretar general al subdiviziunii administrativ-teritoriale, n/a</v>
      </c>
      <c r="S15" s="31" t="str" cm="1">
        <f t="array" ref="S15">_xlfn.IFS(
  ISNUMBER(SEARCH("Integritate - nivel elementar", E15)), 'Indicatori comportamentali'!$H$3,
  ISNUMBER(SEARCH("Integritate - nivel operațional", E15)), 'Indicatori comportamentali'!$H$4,
  ISNUMBER(SEARCH("Integritate - nivel extins", E15)), 'Indicatori comportamentali'!$H$5,
  ISNUMBER(SEARCH("Integritate - nivel strategic", E15)),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5" t="str">
        <f t="shared" si="7"/>
        <v>Secretar general al subdiviziunii administrativ-teritoriale, n/a</v>
      </c>
      <c r="U15" s="31" t="str" cm="1">
        <f t="array" ref="U15">_xlfn.IFS(
  ISNUMBER(SEARCH("Managementul performanței - nivel elementar", E15)), 'Indicatori comportamentali'!$I$3,
  ISNUMBER(SEARCH("Managementul performanței - nivel operațional", E15)), 'Indicatori comportamentali'!$I$4,
  ISNUMBER(SEARCH("Managementul performanței - nivel extins", E15)), 'Indicatori comportamentali'!$I$5,
  ISNUMBER(SEARCH("Managementul performanței - nivel strategic", E15)),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15" t="str">
        <f t="shared" si="8"/>
        <v>Secretar general al subdiviziunii administrativ-teritoriale, n/a</v>
      </c>
      <c r="W15" s="31" t="str" cm="1">
        <f t="array" ref="W15">_xlfn.IFS(
  ISNUMBER(SEARCH("Dezvoltarea echipei - nivel elementar", E15)), 'Indicatori comportamentali'!$J$3,
  ISNUMBER(SEARCH("Dezvoltarea echipei - nivel operațional", E15)), 'Indicatori comportamentali'!$J$4,
  ISNUMBER(SEARCH("Dezvoltarea echipei - nivel extins", E15)), 'Indicatori comportamentali'!$J$5,
  ISNUMBER(SEARCH("Dezvoltarea echipei - nivel strategic", E15)),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5" t="str">
        <f t="shared" si="9"/>
        <v>Secretar general al subdiviziunii administrativ-teritoriale, n/a</v>
      </c>
      <c r="Y15" s="31" t="str" cm="1">
        <f t="array" ref="Y15">_xlfn.IFS(
  ISNUMBER(SEARCH("Generarea angajamentului - nivel elementar", E15)), 'Indicatori comportamentali'!$K$3,
  ISNUMBER(SEARCH("Generarea angajamentului - nivel operațional", E15)), 'Indicatori comportamentali'!$K$4,
  ISNUMBER(SEARCH("Generarea angajamentului - nivel extins", E15)), 'Indicatori comportamentali'!$K$5,
  ISNUMBER(SEARCH("Generarea angajamentului - nivel strategic", E15)), 'Indicatori comportamentali'!$K$6,
  TRUE, "-"
)</f>
        <v>-</v>
      </c>
      <c r="Z15" t="str">
        <f t="shared" si="10"/>
        <v>Secretar general al subdiviziunii administrativ-teritoriale, n/a</v>
      </c>
      <c r="AA15" s="31" t="str" cm="1">
        <f t="array" ref="AA15">_xlfn.IFS(
  ISNUMBER(SEARCH("Promovarea inovației și inițierea schimbării - nivel elementar", E15)), 'Indicatori comportamentali'!$L$3,
  ISNUMBER(SEARCH("Promovarea inovației și inițierea schimbării - nivel operațional", E15)), 'Indicatori comportamentali'!$L$4,
  ISNUMBER(SEARCH("Promovarea inovației și inițierea schimbării - nivel extins", E15)), 'Indicatori comportamentali'!$L$5,
  ISNUMBER(SEARCH("Promovarea inovației și inițierea schimbării - nivel strategic", E15)), 'Indicatori comportamentali'!$L$6,
  TRUE, "-"
)</f>
        <v>-</v>
      </c>
    </row>
    <row r="16" spans="1:27" ht="374.4" x14ac:dyDescent="0.3">
      <c r="A16" t="s">
        <v>109</v>
      </c>
      <c r="B16" t="s">
        <v>64</v>
      </c>
      <c r="C16" t="s">
        <v>163</v>
      </c>
      <c r="D16" t="str">
        <f t="shared" si="11"/>
        <v>Arhitect-şef, n/a</v>
      </c>
      <c r="E16" s="32" t="s">
        <v>86</v>
      </c>
      <c r="F16" t="str">
        <f t="shared" si="0"/>
        <v>Arhitect-şef, n/a</v>
      </c>
      <c r="G16" s="31" t="str" cm="1">
        <f t="array" ref="G16">_xlfn.IFS(
  ISNUMBER(SEARCH("Rezolvarea de probleme și luarea deciziilor - nivel elementar", E16)), 'Indicatori comportamentali'!$B$3,
  ISNUMBER(SEARCH("Rezolvarea de probleme și luarea deciziilor - nivel operațional", E16)), 'Indicatori comportamentali'!$B$4,
  ISNUMBER(SEARCH("Rezolvarea de probleme și luarea deciziilor - nivel extins", E16)), 'Indicatori comportamentali'!$B$5,
  ISNUMBER(SEARCH("Rezolvarea de probleme și luarea deciziilor - nivel strategic", E16)),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6" t="str">
        <f t="shared" si="1"/>
        <v>Arhitect-şef, n/a</v>
      </c>
      <c r="I16" s="31" t="str" cm="1">
        <f t="array" ref="I16">_xlfn.IFS(
  ISNUMBER(SEARCH("Inițiativă - nivel elementar", E16)), 'Indicatori comportamentali'!$C$3,
  ISNUMBER(SEARCH("Inițiativă - nivel operațional", E16)), 'Indicatori comportamentali'!$C$4,
  ISNUMBER(SEARCH("Inițiativă - nivel extins", E16)), 'Indicatori comportamentali'!$C$5,
  ISNUMBER(SEARCH("Inițiativă - nivel strategic", E16)),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6" t="str">
        <f t="shared" si="2"/>
        <v>Arhitect-şef, n/a</v>
      </c>
      <c r="K16" s="31" t="str" cm="1">
        <f t="array" ref="K16">_xlfn.IFS(
  ISNUMBER(SEARCH("Planificare și organizare - nivel elementar", E16)), 'Indicatori comportamentali'!$D$3,
  ISNUMBER(SEARCH("Planificare și organizare - nivel operațional", E16)), 'Indicatori comportamentali'!$D$4,
  ISNUMBER(SEARCH("Planificare și organizare - nivel extins", E16)), 'Indicatori comportamentali'!$D$5,
  ISNUMBER(SEARCH("Planificare și organizare - nivel strategic", E16)),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6" t="str">
        <f t="shared" si="3"/>
        <v>Arhitect-şef, n/a</v>
      </c>
      <c r="M16" s="31" t="str" cm="1">
        <f t="array" ref="M16">_xlfn.IFS(
  ISNUMBER(SEARCH("Comunicare - nivel elementar", E16)), 'Indicatori comportamentali'!$E$3,
  ISNUMBER(SEARCH("Comunicare - nivel operațional", E16)), 'Indicatori comportamentali'!$E$4,
  ISNUMBER(SEARCH("Comunicare - nivel extins", E16)), 'Indicatori comportamentali'!$E$5,
  ISNUMBER(SEARCH("Comunicare - nivel strategic", E16)),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16" t="str">
        <f t="shared" si="4"/>
        <v>Arhitect-şef, n/a</v>
      </c>
      <c r="O16" s="31" t="str" cm="1">
        <f t="array" ref="O16">_xlfn.IFS(
  ISNUMBER(SEARCH("Lucru în echipă - nivel elementar", E16)), 'Indicatori comportamentali'!$F$3,
  ISNUMBER(SEARCH("Lucru în echipă - nivel operațional", E16)), 'Indicatori comportamentali'!$F$4,
  ISNUMBER(SEARCH("Lucru în echipă - nivel extins", E16)), 'Indicatori comportamentali'!$F$5,
  ISNUMBER(SEARCH("Lucru în echipă - nivel strategic", E16)),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16" t="str">
        <f t="shared" si="5"/>
        <v>Arhitect-şef, n/a</v>
      </c>
      <c r="Q16" s="31" t="str" cm="1">
        <f t="array" ref="Q16">_xlfn.IFS(
  ISNUMBER(SEARCH("Orientare către cetățean - nivel elementar", E16)), 'Indicatori comportamentali'!$G$3,
  ISNUMBER(SEARCH("Orientare către cetățean - nivel operațional", E16)), 'Indicatori comportamentali'!$G$4,
  ISNUMBER(SEARCH("Orientare către cetățean - nivel extins", E16)), 'Indicatori comportamentali'!$G$5,
  ISNUMBER(SEARCH("Orientare către cetățean - nivel strategic", E16)),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16" t="str">
        <f t="shared" si="6"/>
        <v>Arhitect-şef, n/a</v>
      </c>
      <c r="S16" s="31" t="str" cm="1">
        <f t="array" ref="S16">_xlfn.IFS(
  ISNUMBER(SEARCH("Integritate - nivel elementar", E16)), 'Indicatori comportamentali'!$H$3,
  ISNUMBER(SEARCH("Integritate - nivel operațional", E16)), 'Indicatori comportamentali'!$H$4,
  ISNUMBER(SEARCH("Integritate - nivel extins", E16)), 'Indicatori comportamentali'!$H$5,
  ISNUMBER(SEARCH("Integritate - nivel strategic", E16)),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16" t="str">
        <f t="shared" si="7"/>
        <v>Arhitect-şef, n/a</v>
      </c>
      <c r="U16" s="31" t="str" cm="1">
        <f t="array" ref="U16">_xlfn.IFS(
  ISNUMBER(SEARCH("Managementul performanței - nivel elementar", E16)), 'Indicatori comportamentali'!$I$3,
  ISNUMBER(SEARCH("Managementul performanței - nivel operațional", E16)), 'Indicatori comportamentali'!$I$4,
  ISNUMBER(SEARCH("Managementul performanței - nivel extins", E16)), 'Indicatori comportamentali'!$I$5,
  ISNUMBER(SEARCH("Managementul performanței - nivel strategic", E16)),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16" t="str">
        <f t="shared" si="8"/>
        <v>Arhitect-şef, n/a</v>
      </c>
      <c r="W16" s="31" t="str" cm="1">
        <f t="array" ref="W16">_xlfn.IFS(
  ISNUMBER(SEARCH("Dezvoltarea echipei - nivel elementar", E16)), 'Indicatori comportamentali'!$J$3,
  ISNUMBER(SEARCH("Dezvoltarea echipei - nivel operațional", E16)), 'Indicatori comportamentali'!$J$4,
  ISNUMBER(SEARCH("Dezvoltarea echipei - nivel extins", E16)), 'Indicatori comportamentali'!$J$5,
  ISNUMBER(SEARCH("Dezvoltarea echipei - nivel strategic", E16)),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6" t="str">
        <f t="shared" si="9"/>
        <v>Arhitect-şef, n/a</v>
      </c>
      <c r="Y16" s="31" t="str" cm="1">
        <f t="array" ref="Y16">_xlfn.IFS(
  ISNUMBER(SEARCH("Generarea angajamentului - nivel elementar", E16)), 'Indicatori comportamentali'!$K$3,
  ISNUMBER(SEARCH("Generarea angajamentului - nivel operațional", E16)), 'Indicatori comportamentali'!$K$4,
  ISNUMBER(SEARCH("Generarea angajamentului - nivel extins", E16)), 'Indicatori comportamentali'!$K$5,
  ISNUMBER(SEARCH("Generarea angajamentului - nivel strategic", E16)),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16" t="str">
        <f t="shared" si="10"/>
        <v>Arhitect-şef, n/a</v>
      </c>
      <c r="AA16" s="31" t="str" cm="1">
        <f t="array" ref="AA16">_xlfn.IFS(
  ISNUMBER(SEARCH("Promovarea inovației și inițierea schimbării - nivel elementar", E16)), 'Indicatori comportamentali'!$L$3,
  ISNUMBER(SEARCH("Promovarea inovației și inițierea schimbării - nivel operațional", E16)), 'Indicatori comportamentali'!$L$4,
  ISNUMBER(SEARCH("Promovarea inovației și inițierea schimbării - nivel extins", E16)), 'Indicatori comportamentali'!$L$5,
  ISNUMBER(SEARCH("Promovarea inovației și inițierea schimbării - nivel strategic", E16)),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17" spans="1:27" ht="360" x14ac:dyDescent="0.3">
      <c r="A17" t="s">
        <v>110</v>
      </c>
      <c r="B17" t="s">
        <v>64</v>
      </c>
      <c r="C17" t="s">
        <v>163</v>
      </c>
      <c r="D17" t="str">
        <f t="shared" si="11"/>
        <v>Șef oficiu prefectural, n/a</v>
      </c>
      <c r="E17" s="32" t="s">
        <v>193</v>
      </c>
      <c r="F17" t="str">
        <f t="shared" si="0"/>
        <v>Șef oficiu prefectural, n/a</v>
      </c>
      <c r="G17" s="31" t="str" cm="1">
        <f t="array" ref="G17">_xlfn.IFS(
  ISNUMBER(SEARCH("Rezolvarea de probleme și luarea deciziilor - nivel elementar", E17)), 'Indicatori comportamentali'!$B$3,
  ISNUMBER(SEARCH("Rezolvarea de probleme și luarea deciziilor - nivel operațional", E17)), 'Indicatori comportamentali'!$B$4,
  ISNUMBER(SEARCH("Rezolvarea de probleme și luarea deciziilor - nivel extins", E17)), 'Indicatori comportamentali'!$B$5,
  ISNUMBER(SEARCH("Rezolvarea de probleme și luarea deciziilor - nivel strategic", E17)),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7" t="str">
        <f t="shared" si="1"/>
        <v>Șef oficiu prefectural, n/a</v>
      </c>
      <c r="I17" s="31" t="str" cm="1">
        <f t="array" ref="I17">_xlfn.IFS(
  ISNUMBER(SEARCH("Inițiativă - nivel elementar", E17)), 'Indicatori comportamentali'!$C$3,
  ISNUMBER(SEARCH("Inițiativă - nivel operațional", E17)), 'Indicatori comportamentali'!$C$4,
  ISNUMBER(SEARCH("Inițiativă - nivel extins", E17)), 'Indicatori comportamentali'!$C$5,
  ISNUMBER(SEARCH("Inițiativă - nivel strategic", E17)),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7" t="str">
        <f t="shared" si="2"/>
        <v>Șef oficiu prefectural, n/a</v>
      </c>
      <c r="K17" s="31" t="str" cm="1">
        <f t="array" ref="K17">_xlfn.IFS(
  ISNUMBER(SEARCH("Planificare și organizare - nivel elementar", E17)), 'Indicatori comportamentali'!$D$3,
  ISNUMBER(SEARCH("Planificare și organizare - nivel operațional", E17)), 'Indicatori comportamentali'!$D$4,
  ISNUMBER(SEARCH("Planificare și organizare - nivel extins", E17)), 'Indicatori comportamentali'!$D$5,
  ISNUMBER(SEARCH("Planificare și organizare - nivel strategic", E17)),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7" t="str">
        <f t="shared" si="3"/>
        <v>Șef oficiu prefectural, n/a</v>
      </c>
      <c r="M17" s="31" t="str" cm="1">
        <f t="array" ref="M17">_xlfn.IFS(
  ISNUMBER(SEARCH("Comunicare - nivel elementar", E17)), 'Indicatori comportamentali'!$E$3,
  ISNUMBER(SEARCH("Comunicare - nivel operațional", E17)), 'Indicatori comportamentali'!$E$4,
  ISNUMBER(SEARCH("Comunicare - nivel extins", E17)), 'Indicatori comportamentali'!$E$5,
  ISNUMBER(SEARCH("Comunicare - nivel strategic", E17)),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7" t="str">
        <f t="shared" si="4"/>
        <v>Șef oficiu prefectural, n/a</v>
      </c>
      <c r="O17" s="31" t="str" cm="1">
        <f t="array" ref="O17">_xlfn.IFS(
  ISNUMBER(SEARCH("Lucru în echipă - nivel elementar", E17)), 'Indicatori comportamentali'!$F$3,
  ISNUMBER(SEARCH("Lucru în echipă - nivel operațional", E17)), 'Indicatori comportamentali'!$F$4,
  ISNUMBER(SEARCH("Lucru în echipă - nivel extins", E17)), 'Indicatori comportamentali'!$F$5,
  ISNUMBER(SEARCH("Lucru în echipă - nivel strategic", E17)),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7" t="str">
        <f t="shared" si="5"/>
        <v>Șef oficiu prefectural, n/a</v>
      </c>
      <c r="Q17" s="31" t="str" cm="1">
        <f t="array" ref="Q17">_xlfn.IFS(
  ISNUMBER(SEARCH("Orientare către cetățean - nivel elementar", E17)), 'Indicatori comportamentali'!$G$3,
  ISNUMBER(SEARCH("Orientare către cetățean - nivel operațional", E17)), 'Indicatori comportamentali'!$G$4,
  ISNUMBER(SEARCH("Orientare către cetățean - nivel extins", E17)), 'Indicatori comportamentali'!$G$5,
  ISNUMBER(SEARCH("Orientare către cetățean - nivel strategic", E17)),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7" t="str">
        <f t="shared" si="6"/>
        <v>Șef oficiu prefectural, n/a</v>
      </c>
      <c r="S17" s="31" t="str" cm="1">
        <f t="array" ref="S17">_xlfn.IFS(
  ISNUMBER(SEARCH("Integritate - nivel elementar", E17)), 'Indicatori comportamentali'!$H$3,
  ISNUMBER(SEARCH("Integritate - nivel operațional", E17)), 'Indicatori comportamentali'!$H$4,
  ISNUMBER(SEARCH("Integritate - nivel extins", E17)), 'Indicatori comportamentali'!$H$5,
  ISNUMBER(SEARCH("Integritate - nivel strategic", E17)),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7" t="str">
        <f t="shared" si="7"/>
        <v>Șef oficiu prefectural, n/a</v>
      </c>
      <c r="U17" s="31" t="str" cm="1">
        <f t="array" ref="U17">_xlfn.IFS(
  ISNUMBER(SEARCH("Managementul performanței - nivel elementar", E17)), 'Indicatori comportamentali'!$I$3,
  ISNUMBER(SEARCH("Managementul performanței - nivel operațional", E17)), 'Indicatori comportamentali'!$I$4,
  ISNUMBER(SEARCH("Managementul performanței - nivel extins", E17)), 'Indicatori comportamentali'!$I$5,
  ISNUMBER(SEARCH("Managementul performanței - nivel strategic", E17)),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17" t="str">
        <f t="shared" si="8"/>
        <v>Șef oficiu prefectural, n/a</v>
      </c>
      <c r="W17" s="31" t="str" cm="1">
        <f t="array" ref="W17">_xlfn.IFS(
  ISNUMBER(SEARCH("Dezvoltarea echipei - nivel elementar", E17)), 'Indicatori comportamentali'!$J$3,
  ISNUMBER(SEARCH("Dezvoltarea echipei - nivel operațional", E17)), 'Indicatori comportamentali'!$J$4,
  ISNUMBER(SEARCH("Dezvoltarea echipei - nivel extins", E17)), 'Indicatori comportamentali'!$J$5,
  ISNUMBER(SEARCH("Dezvoltarea echipei - nivel strategic", E17)),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7" t="str">
        <f t="shared" si="9"/>
        <v>Șef oficiu prefectural, n/a</v>
      </c>
      <c r="Y17" s="31" t="str" cm="1">
        <f t="array" ref="Y17">_xlfn.IFS(
  ISNUMBER(SEARCH("Generarea angajamentului - nivel elementar", E17)), 'Indicatori comportamentali'!$K$3,
  ISNUMBER(SEARCH("Generarea angajamentului - nivel operațional", E17)), 'Indicatori comportamentali'!$K$4,
  ISNUMBER(SEARCH("Generarea angajamentului - nivel extins", E17)), 'Indicatori comportamentali'!$K$5,
  ISNUMBER(SEARCH("Generarea angajamentului - nivel strategic", E17)), 'Indicatori comportamentali'!$K$6,
  TRUE, "-"
)</f>
        <v>-</v>
      </c>
      <c r="Z17" t="str">
        <f t="shared" si="10"/>
        <v>Șef oficiu prefectural, n/a</v>
      </c>
      <c r="AA17" s="31" t="str" cm="1">
        <f t="array" ref="AA17">_xlfn.IFS(
  ISNUMBER(SEARCH("Promovarea inovației și inițierea schimbării - nivel elementar", E17)), 'Indicatori comportamentali'!$L$3,
  ISNUMBER(SEARCH("Promovarea inovației și inițierea schimbării - nivel operațional", E17)), 'Indicatori comportamentali'!$L$4,
  ISNUMBER(SEARCH("Promovarea inovației și inițierea schimbării - nivel extins", E17)), 'Indicatori comportamentali'!$L$5,
  ISNUMBER(SEARCH("Promovarea inovației și inițierea schimbării - nivel strategic", E17)), 'Indicatori comportamentali'!$L$6,
  TRUE, "-"
)</f>
        <v>-</v>
      </c>
    </row>
    <row r="18" spans="1:27" ht="360" x14ac:dyDescent="0.3">
      <c r="A18" t="s">
        <v>111</v>
      </c>
      <c r="B18" t="s">
        <v>64</v>
      </c>
      <c r="C18" t="s">
        <v>163</v>
      </c>
      <c r="D18" t="str">
        <f t="shared" si="11"/>
        <v>Comisar-şef, n/a</v>
      </c>
      <c r="E18" s="32" t="s">
        <v>193</v>
      </c>
      <c r="F18" t="str">
        <f t="shared" si="0"/>
        <v>Comisar-şef, n/a</v>
      </c>
      <c r="G18" s="31" t="str" cm="1">
        <f t="array" ref="G18">_xlfn.IFS(
  ISNUMBER(SEARCH("Rezolvarea de probleme și luarea deciziilor - nivel elementar", E18)), 'Indicatori comportamentali'!$B$3,
  ISNUMBER(SEARCH("Rezolvarea de probleme și luarea deciziilor - nivel operațional", E18)), 'Indicatori comportamentali'!$B$4,
  ISNUMBER(SEARCH("Rezolvarea de probleme și luarea deciziilor - nivel extins", E18)), 'Indicatori comportamentali'!$B$5,
  ISNUMBER(SEARCH("Rezolvarea de probleme și luarea deciziilor - nivel strategic", E18)),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8" t="str">
        <f t="shared" si="1"/>
        <v>Comisar-şef, n/a</v>
      </c>
      <c r="I18" s="31" t="str" cm="1">
        <f t="array" ref="I18">_xlfn.IFS(
  ISNUMBER(SEARCH("Inițiativă - nivel elementar", E18)), 'Indicatori comportamentali'!$C$3,
  ISNUMBER(SEARCH("Inițiativă - nivel operațional", E18)), 'Indicatori comportamentali'!$C$4,
  ISNUMBER(SEARCH("Inițiativă - nivel extins", E18)), 'Indicatori comportamentali'!$C$5,
  ISNUMBER(SEARCH("Inițiativă - nivel strategic", E18)),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8" t="str">
        <f t="shared" si="2"/>
        <v>Comisar-şef, n/a</v>
      </c>
      <c r="K18" s="31" t="str" cm="1">
        <f t="array" ref="K18">_xlfn.IFS(
  ISNUMBER(SEARCH("Planificare și organizare - nivel elementar", E18)), 'Indicatori comportamentali'!$D$3,
  ISNUMBER(SEARCH("Planificare și organizare - nivel operațional", E18)), 'Indicatori comportamentali'!$D$4,
  ISNUMBER(SEARCH("Planificare și organizare - nivel extins", E18)), 'Indicatori comportamentali'!$D$5,
  ISNUMBER(SEARCH("Planificare și organizare - nivel strategic", E18)),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8" t="str">
        <f t="shared" si="3"/>
        <v>Comisar-şef, n/a</v>
      </c>
      <c r="M18" s="31" t="str" cm="1">
        <f t="array" ref="M18">_xlfn.IFS(
  ISNUMBER(SEARCH("Comunicare - nivel elementar", E18)), 'Indicatori comportamentali'!$E$3,
  ISNUMBER(SEARCH("Comunicare - nivel operațional", E18)), 'Indicatori comportamentali'!$E$4,
  ISNUMBER(SEARCH("Comunicare - nivel extins", E18)), 'Indicatori comportamentali'!$E$5,
  ISNUMBER(SEARCH("Comunicare - nivel strategic", E18)),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8" t="str">
        <f t="shared" si="4"/>
        <v>Comisar-şef, n/a</v>
      </c>
      <c r="O18" s="31" t="str" cm="1">
        <f t="array" ref="O18">_xlfn.IFS(
  ISNUMBER(SEARCH("Lucru în echipă - nivel elementar", E18)), 'Indicatori comportamentali'!$F$3,
  ISNUMBER(SEARCH("Lucru în echipă - nivel operațional", E18)), 'Indicatori comportamentali'!$F$4,
  ISNUMBER(SEARCH("Lucru în echipă - nivel extins", E18)), 'Indicatori comportamentali'!$F$5,
  ISNUMBER(SEARCH("Lucru în echipă - nivel strategic", E18)),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8" t="str">
        <f t="shared" si="5"/>
        <v>Comisar-şef, n/a</v>
      </c>
      <c r="Q18" s="31" t="str" cm="1">
        <f t="array" ref="Q18">_xlfn.IFS(
  ISNUMBER(SEARCH("Orientare către cetățean - nivel elementar", E18)), 'Indicatori comportamentali'!$G$3,
  ISNUMBER(SEARCH("Orientare către cetățean - nivel operațional", E18)), 'Indicatori comportamentali'!$G$4,
  ISNUMBER(SEARCH("Orientare către cetățean - nivel extins", E18)), 'Indicatori comportamentali'!$G$5,
  ISNUMBER(SEARCH("Orientare către cetățean - nivel strategic", E18)),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8" t="str">
        <f t="shared" si="6"/>
        <v>Comisar-şef, n/a</v>
      </c>
      <c r="S18" s="31" t="str" cm="1">
        <f t="array" ref="S18">_xlfn.IFS(
  ISNUMBER(SEARCH("Integritate - nivel elementar", E18)), 'Indicatori comportamentali'!$H$3,
  ISNUMBER(SEARCH("Integritate - nivel operațional", E18)), 'Indicatori comportamentali'!$H$4,
  ISNUMBER(SEARCH("Integritate - nivel extins", E18)), 'Indicatori comportamentali'!$H$5,
  ISNUMBER(SEARCH("Integritate - nivel strategic", E18)),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8" t="str">
        <f t="shared" si="7"/>
        <v>Comisar-şef, n/a</v>
      </c>
      <c r="U18" s="31" t="str" cm="1">
        <f t="array" ref="U18">_xlfn.IFS(
  ISNUMBER(SEARCH("Managementul performanței - nivel elementar", E18)), 'Indicatori comportamentali'!$I$3,
  ISNUMBER(SEARCH("Managementul performanței - nivel operațional", E18)), 'Indicatori comportamentali'!$I$4,
  ISNUMBER(SEARCH("Managementul performanței - nivel extins", E18)), 'Indicatori comportamentali'!$I$5,
  ISNUMBER(SEARCH("Managementul performanței - nivel strategic", E18)),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18" t="str">
        <f t="shared" si="8"/>
        <v>Comisar-şef, n/a</v>
      </c>
      <c r="W18" s="31" t="str" cm="1">
        <f t="array" ref="W18">_xlfn.IFS(
  ISNUMBER(SEARCH("Dezvoltarea echipei - nivel elementar", E18)), 'Indicatori comportamentali'!$J$3,
  ISNUMBER(SEARCH("Dezvoltarea echipei - nivel operațional", E18)), 'Indicatori comportamentali'!$J$4,
  ISNUMBER(SEARCH("Dezvoltarea echipei - nivel extins", E18)), 'Indicatori comportamentali'!$J$5,
  ISNUMBER(SEARCH("Dezvoltarea echipei - nivel strategic", E18)),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8" t="str">
        <f t="shared" si="9"/>
        <v>Comisar-şef, n/a</v>
      </c>
      <c r="Y18" s="31" t="str" cm="1">
        <f t="array" ref="Y18">_xlfn.IFS(
  ISNUMBER(SEARCH("Generarea angajamentului - nivel elementar", E18)), 'Indicatori comportamentali'!$K$3,
  ISNUMBER(SEARCH("Generarea angajamentului - nivel operațional", E18)), 'Indicatori comportamentali'!$K$4,
  ISNUMBER(SEARCH("Generarea angajamentului - nivel extins", E18)), 'Indicatori comportamentali'!$K$5,
  ISNUMBER(SEARCH("Generarea angajamentului - nivel strategic", E18)), 'Indicatori comportamentali'!$K$6,
  TRUE, "-"
)</f>
        <v>-</v>
      </c>
      <c r="Z18" t="str">
        <f t="shared" si="10"/>
        <v>Comisar-şef, n/a</v>
      </c>
      <c r="AA18" s="31" t="str" cm="1">
        <f t="array" ref="AA18">_xlfn.IFS(
  ISNUMBER(SEARCH("Promovarea inovației și inițierea schimbării - nivel elementar", E18)), 'Indicatori comportamentali'!$L$3,
  ISNUMBER(SEARCH("Promovarea inovației și inițierea schimbării - nivel operațional", E18)), 'Indicatori comportamentali'!$L$4,
  ISNUMBER(SEARCH("Promovarea inovației și inițierea schimbării - nivel extins", E18)), 'Indicatori comportamentali'!$L$5,
  ISNUMBER(SEARCH("Promovarea inovației și inițierea schimbării - nivel strategic", E18)), 'Indicatori comportamentali'!$L$6,
  TRUE, "-"
)</f>
        <v>-</v>
      </c>
    </row>
    <row r="19" spans="1:27" ht="360" x14ac:dyDescent="0.3">
      <c r="A19" t="s">
        <v>112</v>
      </c>
      <c r="B19" t="s">
        <v>64</v>
      </c>
      <c r="C19" t="s">
        <v>163</v>
      </c>
      <c r="D19" t="str">
        <f t="shared" si="11"/>
        <v>Comisar-şef adjunct, n/a</v>
      </c>
      <c r="E19" s="32" t="s">
        <v>193</v>
      </c>
      <c r="F19" t="str">
        <f t="shared" si="0"/>
        <v>Comisar-şef adjunct, n/a</v>
      </c>
      <c r="G19" s="31" t="str" cm="1">
        <f t="array" ref="G19">_xlfn.IFS(
  ISNUMBER(SEARCH("Rezolvarea de probleme și luarea deciziilor - nivel elementar", E19)), 'Indicatori comportamentali'!$B$3,
  ISNUMBER(SEARCH("Rezolvarea de probleme și luarea deciziilor - nivel operațional", E19)), 'Indicatori comportamentali'!$B$4,
  ISNUMBER(SEARCH("Rezolvarea de probleme și luarea deciziilor - nivel extins", E19)), 'Indicatori comportamentali'!$B$5,
  ISNUMBER(SEARCH("Rezolvarea de probleme și luarea deciziilor - nivel strategic", E19)),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9" t="str">
        <f t="shared" si="1"/>
        <v>Comisar-şef adjunct, n/a</v>
      </c>
      <c r="I19" s="31" t="str" cm="1">
        <f t="array" ref="I19">_xlfn.IFS(
  ISNUMBER(SEARCH("Inițiativă - nivel elementar", E19)), 'Indicatori comportamentali'!$C$3,
  ISNUMBER(SEARCH("Inițiativă - nivel operațional", E19)), 'Indicatori comportamentali'!$C$4,
  ISNUMBER(SEARCH("Inițiativă - nivel extins", E19)), 'Indicatori comportamentali'!$C$5,
  ISNUMBER(SEARCH("Inițiativă - nivel strategic", E19)),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9" t="str">
        <f t="shared" si="2"/>
        <v>Comisar-şef adjunct, n/a</v>
      </c>
      <c r="K19" s="31" t="str" cm="1">
        <f t="array" ref="K19">_xlfn.IFS(
  ISNUMBER(SEARCH("Planificare și organizare - nivel elementar", E19)), 'Indicatori comportamentali'!$D$3,
  ISNUMBER(SEARCH("Planificare și organizare - nivel operațional", E19)), 'Indicatori comportamentali'!$D$4,
  ISNUMBER(SEARCH("Planificare și organizare - nivel extins", E19)), 'Indicatori comportamentali'!$D$5,
  ISNUMBER(SEARCH("Planificare și organizare - nivel strategic", E19)),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9" t="str">
        <f t="shared" si="3"/>
        <v>Comisar-şef adjunct, n/a</v>
      </c>
      <c r="M19" s="31" t="str" cm="1">
        <f t="array" ref="M19">_xlfn.IFS(
  ISNUMBER(SEARCH("Comunicare - nivel elementar", E19)), 'Indicatori comportamentali'!$E$3,
  ISNUMBER(SEARCH("Comunicare - nivel operațional", E19)), 'Indicatori comportamentali'!$E$4,
  ISNUMBER(SEARCH("Comunicare - nivel extins", E19)), 'Indicatori comportamentali'!$E$5,
  ISNUMBER(SEARCH("Comunicare - nivel strategic", E19)),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9" t="str">
        <f t="shared" si="4"/>
        <v>Comisar-şef adjunct, n/a</v>
      </c>
      <c r="O19" s="31" t="str" cm="1">
        <f t="array" ref="O19">_xlfn.IFS(
  ISNUMBER(SEARCH("Lucru în echipă - nivel elementar", E19)), 'Indicatori comportamentali'!$F$3,
  ISNUMBER(SEARCH("Lucru în echipă - nivel operațional", E19)), 'Indicatori comportamentali'!$F$4,
  ISNUMBER(SEARCH("Lucru în echipă - nivel extins", E19)), 'Indicatori comportamentali'!$F$5,
  ISNUMBER(SEARCH("Lucru în echipă - nivel strategic", E19)),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9" t="str">
        <f t="shared" si="5"/>
        <v>Comisar-şef adjunct, n/a</v>
      </c>
      <c r="Q19" s="31" t="str" cm="1">
        <f t="array" ref="Q19">_xlfn.IFS(
  ISNUMBER(SEARCH("Orientare către cetățean - nivel elementar", E19)), 'Indicatori comportamentali'!$G$3,
  ISNUMBER(SEARCH("Orientare către cetățean - nivel operațional", E19)), 'Indicatori comportamentali'!$G$4,
  ISNUMBER(SEARCH("Orientare către cetățean - nivel extins", E19)), 'Indicatori comportamentali'!$G$5,
  ISNUMBER(SEARCH("Orientare către cetățean - nivel strategic", E19)),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9" t="str">
        <f t="shared" si="6"/>
        <v>Comisar-şef adjunct, n/a</v>
      </c>
      <c r="S19" s="31" t="str" cm="1">
        <f t="array" ref="S19">_xlfn.IFS(
  ISNUMBER(SEARCH("Integritate - nivel elementar", E19)), 'Indicatori comportamentali'!$H$3,
  ISNUMBER(SEARCH("Integritate - nivel operațional", E19)), 'Indicatori comportamentali'!$H$4,
  ISNUMBER(SEARCH("Integritate - nivel extins", E19)), 'Indicatori comportamentali'!$H$5,
  ISNUMBER(SEARCH("Integritate - nivel strategic", E19)),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9" t="str">
        <f t="shared" si="7"/>
        <v>Comisar-şef adjunct, n/a</v>
      </c>
      <c r="U19" s="31" t="str" cm="1">
        <f t="array" ref="U19">_xlfn.IFS(
  ISNUMBER(SEARCH("Managementul performanței - nivel elementar", E19)), 'Indicatori comportamentali'!$I$3,
  ISNUMBER(SEARCH("Managementul performanței - nivel operațional", E19)), 'Indicatori comportamentali'!$I$4,
  ISNUMBER(SEARCH("Managementul performanței - nivel extins", E19)), 'Indicatori comportamentali'!$I$5,
  ISNUMBER(SEARCH("Managementul performanței - nivel strategic", E19)),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19" t="str">
        <f t="shared" si="8"/>
        <v>Comisar-şef adjunct, n/a</v>
      </c>
      <c r="W19" s="31" t="str" cm="1">
        <f t="array" ref="W19">_xlfn.IFS(
  ISNUMBER(SEARCH("Dezvoltarea echipei - nivel elementar", E19)), 'Indicatori comportamentali'!$J$3,
  ISNUMBER(SEARCH("Dezvoltarea echipei - nivel operațional", E19)), 'Indicatori comportamentali'!$J$4,
  ISNUMBER(SEARCH("Dezvoltarea echipei - nivel extins", E19)), 'Indicatori comportamentali'!$J$5,
  ISNUMBER(SEARCH("Dezvoltarea echipei - nivel strategic", E19)),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9" t="str">
        <f t="shared" si="9"/>
        <v>Comisar-şef adjunct, n/a</v>
      </c>
      <c r="Y19" s="31" t="str" cm="1">
        <f t="array" ref="Y19">_xlfn.IFS(
  ISNUMBER(SEARCH("Generarea angajamentului - nivel elementar", E19)), 'Indicatori comportamentali'!$K$3,
  ISNUMBER(SEARCH("Generarea angajamentului - nivel operațional", E19)), 'Indicatori comportamentali'!$K$4,
  ISNUMBER(SEARCH("Generarea angajamentului - nivel extins", E19)), 'Indicatori comportamentali'!$K$5,
  ISNUMBER(SEARCH("Generarea angajamentului - nivel strategic", E19)), 'Indicatori comportamentali'!$K$6,
  TRUE, "-"
)</f>
        <v>-</v>
      </c>
      <c r="Z19" t="str">
        <f t="shared" si="10"/>
        <v>Comisar-şef adjunct, n/a</v>
      </c>
      <c r="AA19" s="31" t="str" cm="1">
        <f t="array" ref="AA19">_xlfn.IFS(
  ISNUMBER(SEARCH("Promovarea inovației și inițierea schimbării - nivel elementar", E19)), 'Indicatori comportamentali'!$L$3,
  ISNUMBER(SEARCH("Promovarea inovației și inițierea schimbării - nivel operațional", E19)), 'Indicatori comportamentali'!$L$4,
  ISNUMBER(SEARCH("Promovarea inovației și inițierea schimbării - nivel extins", E19)), 'Indicatori comportamentali'!$L$5,
  ISNUMBER(SEARCH("Promovarea inovației și inițierea schimbării - nivel strategic", E19)), 'Indicatori comportamentali'!$L$6,
  TRUE, "-"
)</f>
        <v>-</v>
      </c>
    </row>
    <row r="20" spans="1:27" ht="360" x14ac:dyDescent="0.3">
      <c r="A20" t="s">
        <v>113</v>
      </c>
      <c r="B20" t="s">
        <v>64</v>
      </c>
      <c r="C20" t="s">
        <v>163</v>
      </c>
      <c r="D20" t="str">
        <f t="shared" si="11"/>
        <v>Comisar şef divizie, n/a</v>
      </c>
      <c r="E20" s="32" t="s">
        <v>193</v>
      </c>
      <c r="F20" t="str">
        <f t="shared" si="0"/>
        <v>Comisar şef divizie, n/a</v>
      </c>
      <c r="G20" s="31" t="str" cm="1">
        <f t="array" ref="G20">_xlfn.IFS(
  ISNUMBER(SEARCH("Rezolvarea de probleme și luarea deciziilor - nivel elementar", E20)), 'Indicatori comportamentali'!$B$3,
  ISNUMBER(SEARCH("Rezolvarea de probleme și luarea deciziilor - nivel operațional", E20)), 'Indicatori comportamentali'!$B$4,
  ISNUMBER(SEARCH("Rezolvarea de probleme și luarea deciziilor - nivel extins", E20)), 'Indicatori comportamentali'!$B$5,
  ISNUMBER(SEARCH("Rezolvarea de probleme și luarea deciziilor - nivel strategic", E20)),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20" t="str">
        <f t="shared" si="1"/>
        <v>Comisar şef divizie, n/a</v>
      </c>
      <c r="I20" s="31" t="str" cm="1">
        <f t="array" ref="I20">_xlfn.IFS(
  ISNUMBER(SEARCH("Inițiativă - nivel elementar", E20)), 'Indicatori comportamentali'!$C$3,
  ISNUMBER(SEARCH("Inițiativă - nivel operațional", E20)), 'Indicatori comportamentali'!$C$4,
  ISNUMBER(SEARCH("Inițiativă - nivel extins", E20)), 'Indicatori comportamentali'!$C$5,
  ISNUMBER(SEARCH("Inițiativă - nivel strategic", E20)),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20" t="str">
        <f t="shared" si="2"/>
        <v>Comisar şef divizie, n/a</v>
      </c>
      <c r="K20" s="31" t="str" cm="1">
        <f t="array" ref="K20">_xlfn.IFS(
  ISNUMBER(SEARCH("Planificare și organizare - nivel elementar", E20)), 'Indicatori comportamentali'!$D$3,
  ISNUMBER(SEARCH("Planificare și organizare - nivel operațional", E20)), 'Indicatori comportamentali'!$D$4,
  ISNUMBER(SEARCH("Planificare și organizare - nivel extins", E20)), 'Indicatori comportamentali'!$D$5,
  ISNUMBER(SEARCH("Planificare și organizare - nivel strategic", E20)),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20" t="str">
        <f t="shared" si="3"/>
        <v>Comisar şef divizie, n/a</v>
      </c>
      <c r="M20" s="31" t="str" cm="1">
        <f t="array" ref="M20">_xlfn.IFS(
  ISNUMBER(SEARCH("Comunicare - nivel elementar", E20)), 'Indicatori comportamentali'!$E$3,
  ISNUMBER(SEARCH("Comunicare - nivel operațional", E20)), 'Indicatori comportamentali'!$E$4,
  ISNUMBER(SEARCH("Comunicare - nivel extins", E20)), 'Indicatori comportamentali'!$E$5,
  ISNUMBER(SEARCH("Comunicare - nivel strategic", E20)),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20" t="str">
        <f t="shared" si="4"/>
        <v>Comisar şef divizie, n/a</v>
      </c>
      <c r="O20" s="31" t="str" cm="1">
        <f t="array" ref="O20">_xlfn.IFS(
  ISNUMBER(SEARCH("Lucru în echipă - nivel elementar", E20)), 'Indicatori comportamentali'!$F$3,
  ISNUMBER(SEARCH("Lucru în echipă - nivel operațional", E20)), 'Indicatori comportamentali'!$F$4,
  ISNUMBER(SEARCH("Lucru în echipă - nivel extins", E20)), 'Indicatori comportamentali'!$F$5,
  ISNUMBER(SEARCH("Lucru în echipă - nivel strategic", E20)),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20" t="str">
        <f t="shared" si="5"/>
        <v>Comisar şef divizie, n/a</v>
      </c>
      <c r="Q20" s="31" t="str" cm="1">
        <f t="array" ref="Q20">_xlfn.IFS(
  ISNUMBER(SEARCH("Orientare către cetățean - nivel elementar", E20)), 'Indicatori comportamentali'!$G$3,
  ISNUMBER(SEARCH("Orientare către cetățean - nivel operațional", E20)), 'Indicatori comportamentali'!$G$4,
  ISNUMBER(SEARCH("Orientare către cetățean - nivel extins", E20)), 'Indicatori comportamentali'!$G$5,
  ISNUMBER(SEARCH("Orientare către cetățean - nivel strategic", E20)),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20" t="str">
        <f t="shared" si="6"/>
        <v>Comisar şef divizie, n/a</v>
      </c>
      <c r="S20" s="31" t="str" cm="1">
        <f t="array" ref="S20">_xlfn.IFS(
  ISNUMBER(SEARCH("Integritate - nivel elementar", E20)), 'Indicatori comportamentali'!$H$3,
  ISNUMBER(SEARCH("Integritate - nivel operațional", E20)), 'Indicatori comportamentali'!$H$4,
  ISNUMBER(SEARCH("Integritate - nivel extins", E20)), 'Indicatori comportamentali'!$H$5,
  ISNUMBER(SEARCH("Integritate - nivel strategic", E20)),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20" t="str">
        <f t="shared" si="7"/>
        <v>Comisar şef divizie, n/a</v>
      </c>
      <c r="U20" s="31" t="str" cm="1">
        <f t="array" ref="U20">_xlfn.IFS(
  ISNUMBER(SEARCH("Managementul performanței - nivel elementar", E20)), 'Indicatori comportamentali'!$I$3,
  ISNUMBER(SEARCH("Managementul performanței - nivel operațional", E20)), 'Indicatori comportamentali'!$I$4,
  ISNUMBER(SEARCH("Managementul performanței - nivel extins", E20)), 'Indicatori comportamentali'!$I$5,
  ISNUMBER(SEARCH("Managementul performanței - nivel strategic", E20)),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20" t="str">
        <f t="shared" si="8"/>
        <v>Comisar şef divizie, n/a</v>
      </c>
      <c r="W20" s="31" t="str" cm="1">
        <f t="array" ref="W20">_xlfn.IFS(
  ISNUMBER(SEARCH("Dezvoltarea echipei - nivel elementar", E20)), 'Indicatori comportamentali'!$J$3,
  ISNUMBER(SEARCH("Dezvoltarea echipei - nivel operațional", E20)), 'Indicatori comportamentali'!$J$4,
  ISNUMBER(SEARCH("Dezvoltarea echipei - nivel extins", E20)), 'Indicatori comportamentali'!$J$5,
  ISNUMBER(SEARCH("Dezvoltarea echipei - nivel strategic", E20)),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20" t="str">
        <f t="shared" si="9"/>
        <v>Comisar şef divizie, n/a</v>
      </c>
      <c r="Y20" s="31" t="str" cm="1">
        <f t="array" ref="Y20">_xlfn.IFS(
  ISNUMBER(SEARCH("Generarea angajamentului - nivel elementar", E20)), 'Indicatori comportamentali'!$K$3,
  ISNUMBER(SEARCH("Generarea angajamentului - nivel operațional", E20)), 'Indicatori comportamentali'!$K$4,
  ISNUMBER(SEARCH("Generarea angajamentului - nivel extins", E20)), 'Indicatori comportamentali'!$K$5,
  ISNUMBER(SEARCH("Generarea angajamentului - nivel strategic", E20)), 'Indicatori comportamentali'!$K$6,
  TRUE, "-"
)</f>
        <v>-</v>
      </c>
      <c r="Z20" t="str">
        <f t="shared" si="10"/>
        <v>Comisar şef divizie, n/a</v>
      </c>
      <c r="AA20" s="31" t="str" cm="1">
        <f t="array" ref="AA20">_xlfn.IFS(
  ISNUMBER(SEARCH("Promovarea inovației și inițierea schimbării - nivel elementar", E20)), 'Indicatori comportamentali'!$L$3,
  ISNUMBER(SEARCH("Promovarea inovației și inițierea schimbării - nivel operațional", E20)), 'Indicatori comportamentali'!$L$4,
  ISNUMBER(SEARCH("Promovarea inovației și inițierea schimbării - nivel extins", E20)), 'Indicatori comportamentali'!$L$5,
  ISNUMBER(SEARCH("Promovarea inovației și inițierea schimbării - nivel strategic", E20)), 'Indicatori comportamentali'!$L$6,
  TRUE, "-"
)</f>
        <v>-</v>
      </c>
    </row>
    <row r="21" spans="1:27" ht="360" x14ac:dyDescent="0.3">
      <c r="A21" t="s">
        <v>114</v>
      </c>
      <c r="B21" t="s">
        <v>64</v>
      </c>
      <c r="C21" t="s">
        <v>163</v>
      </c>
      <c r="D21" t="str">
        <f t="shared" si="11"/>
        <v>Comisar şef secţie, n/a</v>
      </c>
      <c r="E21" s="32" t="s">
        <v>193</v>
      </c>
      <c r="F21" t="str">
        <f t="shared" si="0"/>
        <v>Comisar şef secţie, n/a</v>
      </c>
      <c r="G21" s="31" t="str" cm="1">
        <f t="array" ref="G21">_xlfn.IFS(
  ISNUMBER(SEARCH("Rezolvarea de probleme și luarea deciziilor - nivel elementar", E21)), 'Indicatori comportamentali'!$B$3,
  ISNUMBER(SEARCH("Rezolvarea de probleme și luarea deciziilor - nivel operațional", E21)), 'Indicatori comportamentali'!$B$4,
  ISNUMBER(SEARCH("Rezolvarea de probleme și luarea deciziilor - nivel extins", E21)), 'Indicatori comportamentali'!$B$5,
  ISNUMBER(SEARCH("Rezolvarea de probleme și luarea deciziilor - nivel strategic", E21)),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21" t="str">
        <f t="shared" si="1"/>
        <v>Comisar şef secţie, n/a</v>
      </c>
      <c r="I21" s="31" t="str" cm="1">
        <f t="array" ref="I21">_xlfn.IFS(
  ISNUMBER(SEARCH("Inițiativă - nivel elementar", E21)), 'Indicatori comportamentali'!$C$3,
  ISNUMBER(SEARCH("Inițiativă - nivel operațional", E21)), 'Indicatori comportamentali'!$C$4,
  ISNUMBER(SEARCH("Inițiativă - nivel extins", E21)), 'Indicatori comportamentali'!$C$5,
  ISNUMBER(SEARCH("Inițiativă - nivel strategic", E21)),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21" t="str">
        <f t="shared" si="2"/>
        <v>Comisar şef secţie, n/a</v>
      </c>
      <c r="K21" s="31" t="str" cm="1">
        <f t="array" ref="K21">_xlfn.IFS(
  ISNUMBER(SEARCH("Planificare și organizare - nivel elementar", E21)), 'Indicatori comportamentali'!$D$3,
  ISNUMBER(SEARCH("Planificare și organizare - nivel operațional", E21)), 'Indicatori comportamentali'!$D$4,
  ISNUMBER(SEARCH("Planificare și organizare - nivel extins", E21)), 'Indicatori comportamentali'!$D$5,
  ISNUMBER(SEARCH("Planificare și organizare - nivel strategic", E21)),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21" t="str">
        <f t="shared" si="3"/>
        <v>Comisar şef secţie, n/a</v>
      </c>
      <c r="M21" s="31" t="str" cm="1">
        <f t="array" ref="M21">_xlfn.IFS(
  ISNUMBER(SEARCH("Comunicare - nivel elementar", E21)), 'Indicatori comportamentali'!$E$3,
  ISNUMBER(SEARCH("Comunicare - nivel operațional", E21)), 'Indicatori comportamentali'!$E$4,
  ISNUMBER(SEARCH("Comunicare - nivel extins", E21)), 'Indicatori comportamentali'!$E$5,
  ISNUMBER(SEARCH("Comunicare - nivel strategic", E21)),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21" t="str">
        <f t="shared" si="4"/>
        <v>Comisar şef secţie, n/a</v>
      </c>
      <c r="O21" s="31" t="str" cm="1">
        <f t="array" ref="O21">_xlfn.IFS(
  ISNUMBER(SEARCH("Lucru în echipă - nivel elementar", E21)), 'Indicatori comportamentali'!$F$3,
  ISNUMBER(SEARCH("Lucru în echipă - nivel operațional", E21)), 'Indicatori comportamentali'!$F$4,
  ISNUMBER(SEARCH("Lucru în echipă - nivel extins", E21)), 'Indicatori comportamentali'!$F$5,
  ISNUMBER(SEARCH("Lucru în echipă - nivel strategic", E21)),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21" t="str">
        <f t="shared" si="5"/>
        <v>Comisar şef secţie, n/a</v>
      </c>
      <c r="Q21" s="31" t="str" cm="1">
        <f t="array" ref="Q21">_xlfn.IFS(
  ISNUMBER(SEARCH("Orientare către cetățean - nivel elementar", E21)), 'Indicatori comportamentali'!$G$3,
  ISNUMBER(SEARCH("Orientare către cetățean - nivel operațional", E21)), 'Indicatori comportamentali'!$G$4,
  ISNUMBER(SEARCH("Orientare către cetățean - nivel extins", E21)), 'Indicatori comportamentali'!$G$5,
  ISNUMBER(SEARCH("Orientare către cetățean - nivel strategic", E21)),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21" t="str">
        <f t="shared" si="6"/>
        <v>Comisar şef secţie, n/a</v>
      </c>
      <c r="S21" s="31" t="str" cm="1">
        <f t="array" ref="S21">_xlfn.IFS(
  ISNUMBER(SEARCH("Integritate - nivel elementar", E21)), 'Indicatori comportamentali'!$H$3,
  ISNUMBER(SEARCH("Integritate - nivel operațional", E21)), 'Indicatori comportamentali'!$H$4,
  ISNUMBER(SEARCH("Integritate - nivel extins", E21)), 'Indicatori comportamentali'!$H$5,
  ISNUMBER(SEARCH("Integritate - nivel strategic", E21)),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21" t="str">
        <f t="shared" si="7"/>
        <v>Comisar şef secţie, n/a</v>
      </c>
      <c r="U21" s="31" t="str" cm="1">
        <f t="array" ref="U21">_xlfn.IFS(
  ISNUMBER(SEARCH("Managementul performanței - nivel elementar", E21)), 'Indicatori comportamentali'!$I$3,
  ISNUMBER(SEARCH("Managementul performanței - nivel operațional", E21)), 'Indicatori comportamentali'!$I$4,
  ISNUMBER(SEARCH("Managementul performanței - nivel extins", E21)), 'Indicatori comportamentali'!$I$5,
  ISNUMBER(SEARCH("Managementul performanței - nivel strategic", E21)),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21" t="str">
        <f t="shared" si="8"/>
        <v>Comisar şef secţie, n/a</v>
      </c>
      <c r="W21" s="31" t="str" cm="1">
        <f t="array" ref="W21">_xlfn.IFS(
  ISNUMBER(SEARCH("Dezvoltarea echipei - nivel elementar", E21)), 'Indicatori comportamentali'!$J$3,
  ISNUMBER(SEARCH("Dezvoltarea echipei - nivel operațional", E21)), 'Indicatori comportamentali'!$J$4,
  ISNUMBER(SEARCH("Dezvoltarea echipei - nivel extins", E21)), 'Indicatori comportamentali'!$J$5,
  ISNUMBER(SEARCH("Dezvoltarea echipei - nivel strategic", E21)),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21" t="str">
        <f t="shared" si="9"/>
        <v>Comisar şef secţie, n/a</v>
      </c>
      <c r="Y21" s="31" t="str" cm="1">
        <f t="array" ref="Y21">_xlfn.IFS(
  ISNUMBER(SEARCH("Generarea angajamentului - nivel elementar", E21)), 'Indicatori comportamentali'!$K$3,
  ISNUMBER(SEARCH("Generarea angajamentului - nivel operațional", E21)), 'Indicatori comportamentali'!$K$4,
  ISNUMBER(SEARCH("Generarea angajamentului - nivel extins", E21)), 'Indicatori comportamentali'!$K$5,
  ISNUMBER(SEARCH("Generarea angajamentului - nivel strategic", E21)), 'Indicatori comportamentali'!$K$6,
  TRUE, "-"
)</f>
        <v>-</v>
      </c>
      <c r="Z21" t="str">
        <f t="shared" si="10"/>
        <v>Comisar şef secţie, n/a</v>
      </c>
      <c r="AA21" s="31" t="str" cm="1">
        <f t="array" ref="AA21">_xlfn.IFS(
  ISNUMBER(SEARCH("Promovarea inovației și inițierea schimbării - nivel elementar", E21)), 'Indicatori comportamentali'!$L$3,
  ISNUMBER(SEARCH("Promovarea inovației și inițierea schimbării - nivel operațional", E21)), 'Indicatori comportamentali'!$L$4,
  ISNUMBER(SEARCH("Promovarea inovației și inițierea schimbării - nivel extins", E21)), 'Indicatori comportamentali'!$L$5,
  ISNUMBER(SEARCH("Promovarea inovației și inițierea schimbării - nivel strategic", E21)), 'Indicatori comportamentali'!$L$6,
  TRUE, "-"
)</f>
        <v>-</v>
      </c>
    </row>
    <row r="22" spans="1:27" ht="360" x14ac:dyDescent="0.3">
      <c r="A22" t="s">
        <v>115</v>
      </c>
      <c r="B22" t="s">
        <v>64</v>
      </c>
      <c r="C22" t="s">
        <v>163</v>
      </c>
      <c r="D22" t="str">
        <f t="shared" si="11"/>
        <v>Comisar şef secţie adjunct, n/a</v>
      </c>
      <c r="E22" s="32" t="s">
        <v>193</v>
      </c>
      <c r="F22" t="str">
        <f t="shared" si="0"/>
        <v>Comisar şef secţie adjunct, n/a</v>
      </c>
      <c r="G22" s="31" t="str" cm="1">
        <f t="array" ref="G22">_xlfn.IFS(
  ISNUMBER(SEARCH("Rezolvarea de probleme și luarea deciziilor - nivel elementar", E22)), 'Indicatori comportamentali'!$B$3,
  ISNUMBER(SEARCH("Rezolvarea de probleme și luarea deciziilor - nivel operațional", E22)), 'Indicatori comportamentali'!$B$4,
  ISNUMBER(SEARCH("Rezolvarea de probleme și luarea deciziilor - nivel extins", E22)), 'Indicatori comportamentali'!$B$5,
  ISNUMBER(SEARCH("Rezolvarea de probleme și luarea deciziilor - nivel strategic", E22)),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22" t="str">
        <f t="shared" si="1"/>
        <v>Comisar şef secţie adjunct, n/a</v>
      </c>
      <c r="I22" s="31" t="str" cm="1">
        <f t="array" ref="I22">_xlfn.IFS(
  ISNUMBER(SEARCH("Inițiativă - nivel elementar", E22)), 'Indicatori comportamentali'!$C$3,
  ISNUMBER(SEARCH("Inițiativă - nivel operațional", E22)), 'Indicatori comportamentali'!$C$4,
  ISNUMBER(SEARCH("Inițiativă - nivel extins", E22)), 'Indicatori comportamentali'!$C$5,
  ISNUMBER(SEARCH("Inițiativă - nivel strategic", E22)),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22" t="str">
        <f t="shared" si="2"/>
        <v>Comisar şef secţie adjunct, n/a</v>
      </c>
      <c r="K22" s="31" t="str" cm="1">
        <f t="array" ref="K22">_xlfn.IFS(
  ISNUMBER(SEARCH("Planificare și organizare - nivel elementar", E22)), 'Indicatori comportamentali'!$D$3,
  ISNUMBER(SEARCH("Planificare și organizare - nivel operațional", E22)), 'Indicatori comportamentali'!$D$4,
  ISNUMBER(SEARCH("Planificare și organizare - nivel extins", E22)), 'Indicatori comportamentali'!$D$5,
  ISNUMBER(SEARCH("Planificare și organizare - nivel strategic", E22)),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22" t="str">
        <f t="shared" si="3"/>
        <v>Comisar şef secţie adjunct, n/a</v>
      </c>
      <c r="M22" s="31" t="str" cm="1">
        <f t="array" ref="M22">_xlfn.IFS(
  ISNUMBER(SEARCH("Comunicare - nivel elementar", E22)), 'Indicatori comportamentali'!$E$3,
  ISNUMBER(SEARCH("Comunicare - nivel operațional", E22)), 'Indicatori comportamentali'!$E$4,
  ISNUMBER(SEARCH("Comunicare - nivel extins", E22)), 'Indicatori comportamentali'!$E$5,
  ISNUMBER(SEARCH("Comunicare - nivel strategic", E22)),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22" t="str">
        <f t="shared" si="4"/>
        <v>Comisar şef secţie adjunct, n/a</v>
      </c>
      <c r="O22" s="31" t="str" cm="1">
        <f t="array" ref="O22">_xlfn.IFS(
  ISNUMBER(SEARCH("Lucru în echipă - nivel elementar", E22)), 'Indicatori comportamentali'!$F$3,
  ISNUMBER(SEARCH("Lucru în echipă - nivel operațional", E22)), 'Indicatori comportamentali'!$F$4,
  ISNUMBER(SEARCH("Lucru în echipă - nivel extins", E22)), 'Indicatori comportamentali'!$F$5,
  ISNUMBER(SEARCH("Lucru în echipă - nivel strategic", E22)),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22" t="str">
        <f t="shared" si="5"/>
        <v>Comisar şef secţie adjunct, n/a</v>
      </c>
      <c r="Q22" s="31" t="str" cm="1">
        <f t="array" ref="Q22">_xlfn.IFS(
  ISNUMBER(SEARCH("Orientare către cetățean - nivel elementar", E22)), 'Indicatori comportamentali'!$G$3,
  ISNUMBER(SEARCH("Orientare către cetățean - nivel operațional", E22)), 'Indicatori comportamentali'!$G$4,
  ISNUMBER(SEARCH("Orientare către cetățean - nivel extins", E22)), 'Indicatori comportamentali'!$G$5,
  ISNUMBER(SEARCH("Orientare către cetățean - nivel strategic", E22)),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22" t="str">
        <f t="shared" si="6"/>
        <v>Comisar şef secţie adjunct, n/a</v>
      </c>
      <c r="S22" s="31" t="str" cm="1">
        <f t="array" ref="S22">_xlfn.IFS(
  ISNUMBER(SEARCH("Integritate - nivel elementar", E22)), 'Indicatori comportamentali'!$H$3,
  ISNUMBER(SEARCH("Integritate - nivel operațional", E22)), 'Indicatori comportamentali'!$H$4,
  ISNUMBER(SEARCH("Integritate - nivel extins", E22)), 'Indicatori comportamentali'!$H$5,
  ISNUMBER(SEARCH("Integritate - nivel strategic", E22)),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22" t="str">
        <f t="shared" si="7"/>
        <v>Comisar şef secţie adjunct, n/a</v>
      </c>
      <c r="U22" s="31" t="str" cm="1">
        <f t="array" ref="U22">_xlfn.IFS(
  ISNUMBER(SEARCH("Managementul performanței - nivel elementar", E22)), 'Indicatori comportamentali'!$I$3,
  ISNUMBER(SEARCH("Managementul performanței - nivel operațional", E22)), 'Indicatori comportamentali'!$I$4,
  ISNUMBER(SEARCH("Managementul performanței - nivel extins", E22)), 'Indicatori comportamentali'!$I$5,
  ISNUMBER(SEARCH("Managementul performanței - nivel strategic", E22)),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22" t="str">
        <f t="shared" si="8"/>
        <v>Comisar şef secţie adjunct, n/a</v>
      </c>
      <c r="W22" s="31" t="str" cm="1">
        <f t="array" ref="W22">_xlfn.IFS(
  ISNUMBER(SEARCH("Dezvoltarea echipei - nivel elementar", E22)), 'Indicatori comportamentali'!$J$3,
  ISNUMBER(SEARCH("Dezvoltarea echipei - nivel operațional", E22)), 'Indicatori comportamentali'!$J$4,
  ISNUMBER(SEARCH("Dezvoltarea echipei - nivel extins", E22)), 'Indicatori comportamentali'!$J$5,
  ISNUMBER(SEARCH("Dezvoltarea echipei - nivel strategic", E22)),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22" t="str">
        <f t="shared" si="9"/>
        <v>Comisar şef secţie adjunct, n/a</v>
      </c>
      <c r="Y22" s="31" t="str" cm="1">
        <f t="array" ref="Y22">_xlfn.IFS(
  ISNUMBER(SEARCH("Generarea angajamentului - nivel elementar", E22)), 'Indicatori comportamentali'!$K$3,
  ISNUMBER(SEARCH("Generarea angajamentului - nivel operațional", E22)), 'Indicatori comportamentali'!$K$4,
  ISNUMBER(SEARCH("Generarea angajamentului - nivel extins", E22)), 'Indicatori comportamentali'!$K$5,
  ISNUMBER(SEARCH("Generarea angajamentului - nivel strategic", E22)), 'Indicatori comportamentali'!$K$6,
  TRUE, "-"
)</f>
        <v>-</v>
      </c>
      <c r="Z22" t="str">
        <f t="shared" si="10"/>
        <v>Comisar şef secţie adjunct, n/a</v>
      </c>
      <c r="AA22" s="31" t="str" cm="1">
        <f t="array" ref="AA22">_xlfn.IFS(
  ISNUMBER(SEARCH("Promovarea inovației și inițierea schimbării - nivel elementar", E22)), 'Indicatori comportamentali'!$L$3,
  ISNUMBER(SEARCH("Promovarea inovației și inițierea schimbării - nivel operațional", E22)), 'Indicatori comportamentali'!$L$4,
  ISNUMBER(SEARCH("Promovarea inovației și inițierea schimbării - nivel extins", E22)), 'Indicatori comportamentali'!$L$5,
  ISNUMBER(SEARCH("Promovarea inovației și inițierea schimbării - nivel strategic", E22)), 'Indicatori comportamentali'!$L$6,
  TRUE, "-"
)</f>
        <v>-</v>
      </c>
    </row>
    <row r="23" spans="1:27" ht="374.4" x14ac:dyDescent="0.3">
      <c r="A23" t="s">
        <v>116</v>
      </c>
      <c r="B23" t="s">
        <v>64</v>
      </c>
      <c r="C23" t="s">
        <v>163</v>
      </c>
      <c r="D23" t="str">
        <f t="shared" si="11"/>
        <v>Controlor financiar şef, n/a</v>
      </c>
      <c r="E23" s="32" t="s">
        <v>86</v>
      </c>
      <c r="F23" t="str">
        <f t="shared" si="0"/>
        <v>Controlor financiar şef, n/a</v>
      </c>
      <c r="G23" s="31" t="str" cm="1">
        <f t="array" ref="G23">_xlfn.IFS(
  ISNUMBER(SEARCH("Rezolvarea de probleme și luarea deciziilor - nivel elementar", E23)), 'Indicatori comportamentali'!$B$3,
  ISNUMBER(SEARCH("Rezolvarea de probleme și luarea deciziilor - nivel operațional", E23)), 'Indicatori comportamentali'!$B$4,
  ISNUMBER(SEARCH("Rezolvarea de probleme și luarea deciziilor - nivel extins", E23)), 'Indicatori comportamentali'!$B$5,
  ISNUMBER(SEARCH("Rezolvarea de probleme și luarea deciziilor - nivel strategic", E23)),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23" t="str">
        <f t="shared" si="1"/>
        <v>Controlor financiar şef, n/a</v>
      </c>
      <c r="I23" s="31" t="str" cm="1">
        <f t="array" ref="I23">_xlfn.IFS(
  ISNUMBER(SEARCH("Inițiativă - nivel elementar", E23)), 'Indicatori comportamentali'!$C$3,
  ISNUMBER(SEARCH("Inițiativă - nivel operațional", E23)), 'Indicatori comportamentali'!$C$4,
  ISNUMBER(SEARCH("Inițiativă - nivel extins", E23)), 'Indicatori comportamentali'!$C$5,
  ISNUMBER(SEARCH("Inițiativă - nivel strategic", E23)),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23" t="str">
        <f t="shared" si="2"/>
        <v>Controlor financiar şef, n/a</v>
      </c>
      <c r="K23" s="31" t="str" cm="1">
        <f t="array" ref="K23">_xlfn.IFS(
  ISNUMBER(SEARCH("Planificare și organizare - nivel elementar", E23)), 'Indicatori comportamentali'!$D$3,
  ISNUMBER(SEARCH("Planificare și organizare - nivel operațional", E23)), 'Indicatori comportamentali'!$D$4,
  ISNUMBER(SEARCH("Planificare și organizare - nivel extins", E23)), 'Indicatori comportamentali'!$D$5,
  ISNUMBER(SEARCH("Planificare și organizare - nivel strategic", E23)),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23" t="str">
        <f t="shared" si="3"/>
        <v>Controlor financiar şef, n/a</v>
      </c>
      <c r="M23" s="31" t="str" cm="1">
        <f t="array" ref="M23">_xlfn.IFS(
  ISNUMBER(SEARCH("Comunicare - nivel elementar", E23)), 'Indicatori comportamentali'!$E$3,
  ISNUMBER(SEARCH("Comunicare - nivel operațional", E23)), 'Indicatori comportamentali'!$E$4,
  ISNUMBER(SEARCH("Comunicare - nivel extins", E23)), 'Indicatori comportamentali'!$E$5,
  ISNUMBER(SEARCH("Comunicare - nivel strategic", E23)),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23" t="str">
        <f t="shared" si="4"/>
        <v>Controlor financiar şef, n/a</v>
      </c>
      <c r="O23" s="31" t="str" cm="1">
        <f t="array" ref="O23">_xlfn.IFS(
  ISNUMBER(SEARCH("Lucru în echipă - nivel elementar", E23)), 'Indicatori comportamentali'!$F$3,
  ISNUMBER(SEARCH("Lucru în echipă - nivel operațional", E23)), 'Indicatori comportamentali'!$F$4,
  ISNUMBER(SEARCH("Lucru în echipă - nivel extins", E23)), 'Indicatori comportamentali'!$F$5,
  ISNUMBER(SEARCH("Lucru în echipă - nivel strategic", E23)),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23" t="str">
        <f t="shared" si="5"/>
        <v>Controlor financiar şef, n/a</v>
      </c>
      <c r="Q23" s="31" t="str" cm="1">
        <f t="array" ref="Q23">_xlfn.IFS(
  ISNUMBER(SEARCH("Orientare către cetățean - nivel elementar", E23)), 'Indicatori comportamentali'!$G$3,
  ISNUMBER(SEARCH("Orientare către cetățean - nivel operațional", E23)), 'Indicatori comportamentali'!$G$4,
  ISNUMBER(SEARCH("Orientare către cetățean - nivel extins", E23)), 'Indicatori comportamentali'!$G$5,
  ISNUMBER(SEARCH("Orientare către cetățean - nivel strategic", E23)),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23" t="str">
        <f t="shared" si="6"/>
        <v>Controlor financiar şef, n/a</v>
      </c>
      <c r="S23" s="31" t="str" cm="1">
        <f t="array" ref="S23">_xlfn.IFS(
  ISNUMBER(SEARCH("Integritate - nivel elementar", E23)), 'Indicatori comportamentali'!$H$3,
  ISNUMBER(SEARCH("Integritate - nivel operațional", E23)), 'Indicatori comportamentali'!$H$4,
  ISNUMBER(SEARCH("Integritate - nivel extins", E23)), 'Indicatori comportamentali'!$H$5,
  ISNUMBER(SEARCH("Integritate - nivel strategic", E23)),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23" t="str">
        <f t="shared" si="7"/>
        <v>Controlor financiar şef, n/a</v>
      </c>
      <c r="U23" s="31" t="str" cm="1">
        <f t="array" ref="U23">_xlfn.IFS(
  ISNUMBER(SEARCH("Managementul performanței - nivel elementar", E23)), 'Indicatori comportamentali'!$I$3,
  ISNUMBER(SEARCH("Managementul performanței - nivel operațional", E23)), 'Indicatori comportamentali'!$I$4,
  ISNUMBER(SEARCH("Managementul performanței - nivel extins", E23)), 'Indicatori comportamentali'!$I$5,
  ISNUMBER(SEARCH("Managementul performanței - nivel strategic", E23)),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23" t="str">
        <f t="shared" si="8"/>
        <v>Controlor financiar şef, n/a</v>
      </c>
      <c r="W23" s="31" t="str" cm="1">
        <f t="array" ref="W23">_xlfn.IFS(
  ISNUMBER(SEARCH("Dezvoltarea echipei - nivel elementar", E23)), 'Indicatori comportamentali'!$J$3,
  ISNUMBER(SEARCH("Dezvoltarea echipei - nivel operațional", E23)), 'Indicatori comportamentali'!$J$4,
  ISNUMBER(SEARCH("Dezvoltarea echipei - nivel extins", E23)), 'Indicatori comportamentali'!$J$5,
  ISNUMBER(SEARCH("Dezvoltarea echipei - nivel strategic", E23)),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23" t="str">
        <f t="shared" si="9"/>
        <v>Controlor financiar şef, n/a</v>
      </c>
      <c r="Y23" s="31" t="str" cm="1">
        <f t="array" ref="Y23">_xlfn.IFS(
  ISNUMBER(SEARCH("Generarea angajamentului - nivel elementar", E23)), 'Indicatori comportamentali'!$K$3,
  ISNUMBER(SEARCH("Generarea angajamentului - nivel operațional", E23)), 'Indicatori comportamentali'!$K$4,
  ISNUMBER(SEARCH("Generarea angajamentului - nivel extins", E23)), 'Indicatori comportamentali'!$K$5,
  ISNUMBER(SEARCH("Generarea angajamentului - nivel strategic", E23)),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23" t="str">
        <f t="shared" si="10"/>
        <v>Controlor financiar şef, n/a</v>
      </c>
      <c r="AA23" s="31" t="str" cm="1">
        <f t="array" ref="AA23">_xlfn.IFS(
  ISNUMBER(SEARCH("Promovarea inovației și inițierea schimbării - nivel elementar", E23)), 'Indicatori comportamentali'!$L$3,
  ISNUMBER(SEARCH("Promovarea inovației și inițierea schimbării - nivel operațional", E23)), 'Indicatori comportamentali'!$L$4,
  ISNUMBER(SEARCH("Promovarea inovației și inițierea schimbării - nivel extins", E23)), 'Indicatori comportamentali'!$L$5,
  ISNUMBER(SEARCH("Promovarea inovației și inițierea schimbării - nivel strategic", E23)),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24" spans="1:27" ht="374.4" x14ac:dyDescent="0.3">
      <c r="A24" t="s">
        <v>117</v>
      </c>
      <c r="B24" t="s">
        <v>64</v>
      </c>
      <c r="C24" t="s">
        <v>163</v>
      </c>
      <c r="D24" t="str">
        <f t="shared" si="11"/>
        <v>Controlor financiar şef adjunct, n/a</v>
      </c>
      <c r="E24" s="32" t="s">
        <v>86</v>
      </c>
      <c r="F24" t="str">
        <f t="shared" si="0"/>
        <v>Controlor financiar şef adjunct, n/a</v>
      </c>
      <c r="G24" s="31" t="str" cm="1">
        <f t="array" ref="G24">_xlfn.IFS(
  ISNUMBER(SEARCH("Rezolvarea de probleme și luarea deciziilor - nivel elementar", E24)), 'Indicatori comportamentali'!$B$3,
  ISNUMBER(SEARCH("Rezolvarea de probleme și luarea deciziilor - nivel operațional", E24)), 'Indicatori comportamentali'!$B$4,
  ISNUMBER(SEARCH("Rezolvarea de probleme și luarea deciziilor - nivel extins", E24)), 'Indicatori comportamentali'!$B$5,
  ISNUMBER(SEARCH("Rezolvarea de probleme și luarea deciziilor - nivel strategic", E24)),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24" t="str">
        <f t="shared" si="1"/>
        <v>Controlor financiar şef adjunct, n/a</v>
      </c>
      <c r="I24" s="31" t="str" cm="1">
        <f t="array" ref="I24">_xlfn.IFS(
  ISNUMBER(SEARCH("Inițiativă - nivel elementar", E24)), 'Indicatori comportamentali'!$C$3,
  ISNUMBER(SEARCH("Inițiativă - nivel operațional", E24)), 'Indicatori comportamentali'!$C$4,
  ISNUMBER(SEARCH("Inițiativă - nivel extins", E24)), 'Indicatori comportamentali'!$C$5,
  ISNUMBER(SEARCH("Inițiativă - nivel strategic", E24)),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24" t="str">
        <f t="shared" si="2"/>
        <v>Controlor financiar şef adjunct, n/a</v>
      </c>
      <c r="K24" s="31" t="str" cm="1">
        <f t="array" ref="K24">_xlfn.IFS(
  ISNUMBER(SEARCH("Planificare și organizare - nivel elementar", E24)), 'Indicatori comportamentali'!$D$3,
  ISNUMBER(SEARCH("Planificare și organizare - nivel operațional", E24)), 'Indicatori comportamentali'!$D$4,
  ISNUMBER(SEARCH("Planificare și organizare - nivel extins", E24)), 'Indicatori comportamentali'!$D$5,
  ISNUMBER(SEARCH("Planificare și organizare - nivel strategic", E24)),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24" t="str">
        <f t="shared" si="3"/>
        <v>Controlor financiar şef adjunct, n/a</v>
      </c>
      <c r="M24" s="31" t="str" cm="1">
        <f t="array" ref="M24">_xlfn.IFS(
  ISNUMBER(SEARCH("Comunicare - nivel elementar", E24)), 'Indicatori comportamentali'!$E$3,
  ISNUMBER(SEARCH("Comunicare - nivel operațional", E24)), 'Indicatori comportamentali'!$E$4,
  ISNUMBER(SEARCH("Comunicare - nivel extins", E24)), 'Indicatori comportamentali'!$E$5,
  ISNUMBER(SEARCH("Comunicare - nivel strategic", E24)),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24" t="str">
        <f t="shared" si="4"/>
        <v>Controlor financiar şef adjunct, n/a</v>
      </c>
      <c r="O24" s="31" t="str" cm="1">
        <f t="array" ref="O24">_xlfn.IFS(
  ISNUMBER(SEARCH("Lucru în echipă - nivel elementar", E24)), 'Indicatori comportamentali'!$F$3,
  ISNUMBER(SEARCH("Lucru în echipă - nivel operațional", E24)), 'Indicatori comportamentali'!$F$4,
  ISNUMBER(SEARCH("Lucru în echipă - nivel extins", E24)), 'Indicatori comportamentali'!$F$5,
  ISNUMBER(SEARCH("Lucru în echipă - nivel strategic", E24)),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24" t="str">
        <f t="shared" si="5"/>
        <v>Controlor financiar şef adjunct, n/a</v>
      </c>
      <c r="Q24" s="31" t="str" cm="1">
        <f t="array" ref="Q24">_xlfn.IFS(
  ISNUMBER(SEARCH("Orientare către cetățean - nivel elementar", E24)), 'Indicatori comportamentali'!$G$3,
  ISNUMBER(SEARCH("Orientare către cetățean - nivel operațional", E24)), 'Indicatori comportamentali'!$G$4,
  ISNUMBER(SEARCH("Orientare către cetățean - nivel extins", E24)), 'Indicatori comportamentali'!$G$5,
  ISNUMBER(SEARCH("Orientare către cetățean - nivel strategic", E24)),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24" t="str">
        <f t="shared" si="6"/>
        <v>Controlor financiar şef adjunct, n/a</v>
      </c>
      <c r="S24" s="31" t="str" cm="1">
        <f t="array" ref="S24">_xlfn.IFS(
  ISNUMBER(SEARCH("Integritate - nivel elementar", E24)), 'Indicatori comportamentali'!$H$3,
  ISNUMBER(SEARCH("Integritate - nivel operațional", E24)), 'Indicatori comportamentali'!$H$4,
  ISNUMBER(SEARCH("Integritate - nivel extins", E24)), 'Indicatori comportamentali'!$H$5,
  ISNUMBER(SEARCH("Integritate - nivel strategic", E24)),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24" t="str">
        <f t="shared" si="7"/>
        <v>Controlor financiar şef adjunct, n/a</v>
      </c>
      <c r="U24" s="31" t="str" cm="1">
        <f t="array" ref="U24">_xlfn.IFS(
  ISNUMBER(SEARCH("Managementul performanței - nivel elementar", E24)), 'Indicatori comportamentali'!$I$3,
  ISNUMBER(SEARCH("Managementul performanței - nivel operațional", E24)), 'Indicatori comportamentali'!$I$4,
  ISNUMBER(SEARCH("Managementul performanței - nivel extins", E24)), 'Indicatori comportamentali'!$I$5,
  ISNUMBER(SEARCH("Managementul performanței - nivel strategic", E24)),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24" t="str">
        <f t="shared" si="8"/>
        <v>Controlor financiar şef adjunct, n/a</v>
      </c>
      <c r="W24" s="31" t="str" cm="1">
        <f t="array" ref="W24">_xlfn.IFS(
  ISNUMBER(SEARCH("Dezvoltarea echipei - nivel elementar", E24)), 'Indicatori comportamentali'!$J$3,
  ISNUMBER(SEARCH("Dezvoltarea echipei - nivel operațional", E24)), 'Indicatori comportamentali'!$J$4,
  ISNUMBER(SEARCH("Dezvoltarea echipei - nivel extins", E24)), 'Indicatori comportamentali'!$J$5,
  ISNUMBER(SEARCH("Dezvoltarea echipei - nivel strategic", E24)),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24" t="str">
        <f t="shared" si="9"/>
        <v>Controlor financiar şef adjunct, n/a</v>
      </c>
      <c r="Y24" s="31" t="str" cm="1">
        <f t="array" ref="Y24">_xlfn.IFS(
  ISNUMBER(SEARCH("Generarea angajamentului - nivel elementar", E24)), 'Indicatori comportamentali'!$K$3,
  ISNUMBER(SEARCH("Generarea angajamentului - nivel operațional", E24)), 'Indicatori comportamentali'!$K$4,
  ISNUMBER(SEARCH("Generarea angajamentului - nivel extins", E24)), 'Indicatori comportamentali'!$K$5,
  ISNUMBER(SEARCH("Generarea angajamentului - nivel strategic", E24)),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24" t="str">
        <f t="shared" si="10"/>
        <v>Controlor financiar şef adjunct, n/a</v>
      </c>
      <c r="AA24" s="31" t="str" cm="1">
        <f t="array" ref="AA24">_xlfn.IFS(
  ISNUMBER(SEARCH("Promovarea inovației și inițierea schimbării - nivel elementar", E24)), 'Indicatori comportamentali'!$L$3,
  ISNUMBER(SEARCH("Promovarea inovației și inițierea schimbării - nivel operațional", E24)), 'Indicatori comportamentali'!$L$4,
  ISNUMBER(SEARCH("Promovarea inovației și inițierea schimbării - nivel extins", E24)), 'Indicatori comportamentali'!$L$5,
  ISNUMBER(SEARCH("Promovarea inovației și inițierea schimbării - nivel strategic", E24)),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25" spans="1:27" ht="374.4" x14ac:dyDescent="0.3">
      <c r="A25" t="s">
        <v>118</v>
      </c>
      <c r="B25" t="s">
        <v>64</v>
      </c>
      <c r="C25" t="s">
        <v>163</v>
      </c>
      <c r="D25" t="str">
        <f t="shared" si="11"/>
        <v>Inspector general de stat, n/a</v>
      </c>
      <c r="E25" s="32" t="s">
        <v>86</v>
      </c>
      <c r="F25" t="str">
        <f t="shared" si="0"/>
        <v>Inspector general de stat, n/a</v>
      </c>
      <c r="G25" s="31" t="str" cm="1">
        <f t="array" ref="G25">_xlfn.IFS(
  ISNUMBER(SEARCH("Rezolvarea de probleme și luarea deciziilor - nivel elementar", E25)), 'Indicatori comportamentali'!$B$3,
  ISNUMBER(SEARCH("Rezolvarea de probleme și luarea deciziilor - nivel operațional", E25)), 'Indicatori comportamentali'!$B$4,
  ISNUMBER(SEARCH("Rezolvarea de probleme și luarea deciziilor - nivel extins", E25)), 'Indicatori comportamentali'!$B$5,
  ISNUMBER(SEARCH("Rezolvarea de probleme și luarea deciziilor - nivel strategic", E25)),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25" t="str">
        <f t="shared" si="1"/>
        <v>Inspector general de stat, n/a</v>
      </c>
      <c r="I25" s="31" t="str" cm="1">
        <f t="array" ref="I25">_xlfn.IFS(
  ISNUMBER(SEARCH("Inițiativă - nivel elementar", E25)), 'Indicatori comportamentali'!$C$3,
  ISNUMBER(SEARCH("Inițiativă - nivel operațional", E25)), 'Indicatori comportamentali'!$C$4,
  ISNUMBER(SEARCH("Inițiativă - nivel extins", E25)), 'Indicatori comportamentali'!$C$5,
  ISNUMBER(SEARCH("Inițiativă - nivel strategic", E25)),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25" t="str">
        <f t="shared" si="2"/>
        <v>Inspector general de stat, n/a</v>
      </c>
      <c r="K25" s="31" t="str" cm="1">
        <f t="array" ref="K25">_xlfn.IFS(
  ISNUMBER(SEARCH("Planificare și organizare - nivel elementar", E25)), 'Indicatori comportamentali'!$D$3,
  ISNUMBER(SEARCH("Planificare și organizare - nivel operațional", E25)), 'Indicatori comportamentali'!$D$4,
  ISNUMBER(SEARCH("Planificare și organizare - nivel extins", E25)), 'Indicatori comportamentali'!$D$5,
  ISNUMBER(SEARCH("Planificare și organizare - nivel strategic", E25)),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25" t="str">
        <f t="shared" si="3"/>
        <v>Inspector general de stat, n/a</v>
      </c>
      <c r="M25" s="31" t="str" cm="1">
        <f t="array" ref="M25">_xlfn.IFS(
  ISNUMBER(SEARCH("Comunicare - nivel elementar", E25)), 'Indicatori comportamentali'!$E$3,
  ISNUMBER(SEARCH("Comunicare - nivel operațional", E25)), 'Indicatori comportamentali'!$E$4,
  ISNUMBER(SEARCH("Comunicare - nivel extins", E25)), 'Indicatori comportamentali'!$E$5,
  ISNUMBER(SEARCH("Comunicare - nivel strategic", E25)),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25" t="str">
        <f t="shared" si="4"/>
        <v>Inspector general de stat, n/a</v>
      </c>
      <c r="O25" s="31" t="str" cm="1">
        <f t="array" ref="O25">_xlfn.IFS(
  ISNUMBER(SEARCH("Lucru în echipă - nivel elementar", E25)), 'Indicatori comportamentali'!$F$3,
  ISNUMBER(SEARCH("Lucru în echipă - nivel operațional", E25)), 'Indicatori comportamentali'!$F$4,
  ISNUMBER(SEARCH("Lucru în echipă - nivel extins", E25)), 'Indicatori comportamentali'!$F$5,
  ISNUMBER(SEARCH("Lucru în echipă - nivel strategic", E25)),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25" t="str">
        <f t="shared" si="5"/>
        <v>Inspector general de stat, n/a</v>
      </c>
      <c r="Q25" s="31" t="str" cm="1">
        <f t="array" ref="Q25">_xlfn.IFS(
  ISNUMBER(SEARCH("Orientare către cetățean - nivel elementar", E25)), 'Indicatori comportamentali'!$G$3,
  ISNUMBER(SEARCH("Orientare către cetățean - nivel operațional", E25)), 'Indicatori comportamentali'!$G$4,
  ISNUMBER(SEARCH("Orientare către cetățean - nivel extins", E25)), 'Indicatori comportamentali'!$G$5,
  ISNUMBER(SEARCH("Orientare către cetățean - nivel strategic", E25)),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25" t="str">
        <f t="shared" si="6"/>
        <v>Inspector general de stat, n/a</v>
      </c>
      <c r="S25" s="31" t="str" cm="1">
        <f t="array" ref="S25">_xlfn.IFS(
  ISNUMBER(SEARCH("Integritate - nivel elementar", E25)), 'Indicatori comportamentali'!$H$3,
  ISNUMBER(SEARCH("Integritate - nivel operațional", E25)), 'Indicatori comportamentali'!$H$4,
  ISNUMBER(SEARCH("Integritate - nivel extins", E25)), 'Indicatori comportamentali'!$H$5,
  ISNUMBER(SEARCH("Integritate - nivel strategic", E25)),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25" t="str">
        <f t="shared" si="7"/>
        <v>Inspector general de stat, n/a</v>
      </c>
      <c r="U25" s="31" t="str" cm="1">
        <f t="array" ref="U25">_xlfn.IFS(
  ISNUMBER(SEARCH("Managementul performanței - nivel elementar", E25)), 'Indicatori comportamentali'!$I$3,
  ISNUMBER(SEARCH("Managementul performanței - nivel operațional", E25)), 'Indicatori comportamentali'!$I$4,
  ISNUMBER(SEARCH("Managementul performanței - nivel extins", E25)), 'Indicatori comportamentali'!$I$5,
  ISNUMBER(SEARCH("Managementul performanței - nivel strategic", E25)),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25" t="str">
        <f t="shared" si="8"/>
        <v>Inspector general de stat, n/a</v>
      </c>
      <c r="W25" s="31" t="str" cm="1">
        <f t="array" ref="W25">_xlfn.IFS(
  ISNUMBER(SEARCH("Dezvoltarea echipei - nivel elementar", E25)), 'Indicatori comportamentali'!$J$3,
  ISNUMBER(SEARCH("Dezvoltarea echipei - nivel operațional", E25)), 'Indicatori comportamentali'!$J$4,
  ISNUMBER(SEARCH("Dezvoltarea echipei - nivel extins", E25)), 'Indicatori comportamentali'!$J$5,
  ISNUMBER(SEARCH("Dezvoltarea echipei - nivel strategic", E25)),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25" t="str">
        <f t="shared" si="9"/>
        <v>Inspector general de stat, n/a</v>
      </c>
      <c r="Y25" s="31" t="str" cm="1">
        <f t="array" ref="Y25">_xlfn.IFS(
  ISNUMBER(SEARCH("Generarea angajamentului - nivel elementar", E25)), 'Indicatori comportamentali'!$K$3,
  ISNUMBER(SEARCH("Generarea angajamentului - nivel operațional", E25)), 'Indicatori comportamentali'!$K$4,
  ISNUMBER(SEARCH("Generarea angajamentului - nivel extins", E25)), 'Indicatori comportamentali'!$K$5,
  ISNUMBER(SEARCH("Generarea angajamentului - nivel strategic", E25)),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25" t="str">
        <f t="shared" si="10"/>
        <v>Inspector general de stat, n/a</v>
      </c>
      <c r="AA25" s="31" t="str" cm="1">
        <f t="array" ref="AA25">_xlfn.IFS(
  ISNUMBER(SEARCH("Promovarea inovației și inițierea schimbării - nivel elementar", E25)), 'Indicatori comportamentali'!$L$3,
  ISNUMBER(SEARCH("Promovarea inovației și inițierea schimbării - nivel operațional", E25)), 'Indicatori comportamentali'!$L$4,
  ISNUMBER(SEARCH("Promovarea inovației și inițierea schimbării - nivel extins", E25)), 'Indicatori comportamentali'!$L$5,
  ISNUMBER(SEARCH("Promovarea inovației și inițierea schimbării - nivel strategic", E25)),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26" spans="1:27" ht="374.4" x14ac:dyDescent="0.3">
      <c r="A26" t="s">
        <v>119</v>
      </c>
      <c r="B26" t="s">
        <v>64</v>
      </c>
      <c r="C26" t="s">
        <v>163</v>
      </c>
      <c r="D26" t="str">
        <f t="shared" si="11"/>
        <v>Inspector general de stat adjunct, n/a</v>
      </c>
      <c r="E26" s="32" t="s">
        <v>86</v>
      </c>
      <c r="F26" t="str">
        <f t="shared" si="0"/>
        <v>Inspector general de stat adjunct, n/a</v>
      </c>
      <c r="G26" s="31" t="str" cm="1">
        <f t="array" ref="G26">_xlfn.IFS(
  ISNUMBER(SEARCH("Rezolvarea de probleme și luarea deciziilor - nivel elementar", E26)), 'Indicatori comportamentali'!$B$3,
  ISNUMBER(SEARCH("Rezolvarea de probleme și luarea deciziilor - nivel operațional", E26)), 'Indicatori comportamentali'!$B$4,
  ISNUMBER(SEARCH("Rezolvarea de probleme și luarea deciziilor - nivel extins", E26)), 'Indicatori comportamentali'!$B$5,
  ISNUMBER(SEARCH("Rezolvarea de probleme și luarea deciziilor - nivel strategic", E26)),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26" t="str">
        <f t="shared" si="1"/>
        <v>Inspector general de stat adjunct, n/a</v>
      </c>
      <c r="I26" s="31" t="str" cm="1">
        <f t="array" ref="I26">_xlfn.IFS(
  ISNUMBER(SEARCH("Inițiativă - nivel elementar", E26)), 'Indicatori comportamentali'!$C$3,
  ISNUMBER(SEARCH("Inițiativă - nivel operațional", E26)), 'Indicatori comportamentali'!$C$4,
  ISNUMBER(SEARCH("Inițiativă - nivel extins", E26)), 'Indicatori comportamentali'!$C$5,
  ISNUMBER(SEARCH("Inițiativă - nivel strategic", E26)),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26" t="str">
        <f t="shared" si="2"/>
        <v>Inspector general de stat adjunct, n/a</v>
      </c>
      <c r="K26" s="31" t="str" cm="1">
        <f t="array" ref="K26">_xlfn.IFS(
  ISNUMBER(SEARCH("Planificare și organizare - nivel elementar", E26)), 'Indicatori comportamentali'!$D$3,
  ISNUMBER(SEARCH("Planificare și organizare - nivel operațional", E26)), 'Indicatori comportamentali'!$D$4,
  ISNUMBER(SEARCH("Planificare și organizare - nivel extins", E26)), 'Indicatori comportamentali'!$D$5,
  ISNUMBER(SEARCH("Planificare și organizare - nivel strategic", E26)),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26" t="str">
        <f t="shared" si="3"/>
        <v>Inspector general de stat adjunct, n/a</v>
      </c>
      <c r="M26" s="31" t="str" cm="1">
        <f t="array" ref="M26">_xlfn.IFS(
  ISNUMBER(SEARCH("Comunicare - nivel elementar", E26)), 'Indicatori comportamentali'!$E$3,
  ISNUMBER(SEARCH("Comunicare - nivel operațional", E26)), 'Indicatori comportamentali'!$E$4,
  ISNUMBER(SEARCH("Comunicare - nivel extins", E26)), 'Indicatori comportamentali'!$E$5,
  ISNUMBER(SEARCH("Comunicare - nivel strategic", E26)),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26" t="str">
        <f t="shared" si="4"/>
        <v>Inspector general de stat adjunct, n/a</v>
      </c>
      <c r="O26" s="31" t="str" cm="1">
        <f t="array" ref="O26">_xlfn.IFS(
  ISNUMBER(SEARCH("Lucru în echipă - nivel elementar", E26)), 'Indicatori comportamentali'!$F$3,
  ISNUMBER(SEARCH("Lucru în echipă - nivel operațional", E26)), 'Indicatori comportamentali'!$F$4,
  ISNUMBER(SEARCH("Lucru în echipă - nivel extins", E26)), 'Indicatori comportamentali'!$F$5,
  ISNUMBER(SEARCH("Lucru în echipă - nivel strategic", E26)),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26" t="str">
        <f t="shared" si="5"/>
        <v>Inspector general de stat adjunct, n/a</v>
      </c>
      <c r="Q26" s="31" t="str" cm="1">
        <f t="array" ref="Q26">_xlfn.IFS(
  ISNUMBER(SEARCH("Orientare către cetățean - nivel elementar", E26)), 'Indicatori comportamentali'!$G$3,
  ISNUMBER(SEARCH("Orientare către cetățean - nivel operațional", E26)), 'Indicatori comportamentali'!$G$4,
  ISNUMBER(SEARCH("Orientare către cetățean - nivel extins", E26)), 'Indicatori comportamentali'!$G$5,
  ISNUMBER(SEARCH("Orientare către cetățean - nivel strategic", E26)),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26" t="str">
        <f t="shared" si="6"/>
        <v>Inspector general de stat adjunct, n/a</v>
      </c>
      <c r="S26" s="31" t="str" cm="1">
        <f t="array" ref="S26">_xlfn.IFS(
  ISNUMBER(SEARCH("Integritate - nivel elementar", E26)), 'Indicatori comportamentali'!$H$3,
  ISNUMBER(SEARCH("Integritate - nivel operațional", E26)), 'Indicatori comportamentali'!$H$4,
  ISNUMBER(SEARCH("Integritate - nivel extins", E26)), 'Indicatori comportamentali'!$H$5,
  ISNUMBER(SEARCH("Integritate - nivel strategic", E26)),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26" t="str">
        <f t="shared" si="7"/>
        <v>Inspector general de stat adjunct, n/a</v>
      </c>
      <c r="U26" s="31" t="str" cm="1">
        <f t="array" ref="U26">_xlfn.IFS(
  ISNUMBER(SEARCH("Managementul performanței - nivel elementar", E26)), 'Indicatori comportamentali'!$I$3,
  ISNUMBER(SEARCH("Managementul performanței - nivel operațional", E26)), 'Indicatori comportamentali'!$I$4,
  ISNUMBER(SEARCH("Managementul performanței - nivel extins", E26)), 'Indicatori comportamentali'!$I$5,
  ISNUMBER(SEARCH("Managementul performanței - nivel strategic", E26)),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26" t="str">
        <f t="shared" si="8"/>
        <v>Inspector general de stat adjunct, n/a</v>
      </c>
      <c r="W26" s="31" t="str" cm="1">
        <f t="array" ref="W26">_xlfn.IFS(
  ISNUMBER(SEARCH("Dezvoltarea echipei - nivel elementar", E26)), 'Indicatori comportamentali'!$J$3,
  ISNUMBER(SEARCH("Dezvoltarea echipei - nivel operațional", E26)), 'Indicatori comportamentali'!$J$4,
  ISNUMBER(SEARCH("Dezvoltarea echipei - nivel extins", E26)), 'Indicatori comportamentali'!$J$5,
  ISNUMBER(SEARCH("Dezvoltarea echipei - nivel strategic", E26)),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26" t="str">
        <f t="shared" si="9"/>
        <v>Inspector general de stat adjunct, n/a</v>
      </c>
      <c r="Y26" s="31" t="str" cm="1">
        <f t="array" ref="Y26">_xlfn.IFS(
  ISNUMBER(SEARCH("Generarea angajamentului - nivel elementar", E26)), 'Indicatori comportamentali'!$K$3,
  ISNUMBER(SEARCH("Generarea angajamentului - nivel operațional", E26)), 'Indicatori comportamentali'!$K$4,
  ISNUMBER(SEARCH("Generarea angajamentului - nivel extins", E26)), 'Indicatori comportamentali'!$K$5,
  ISNUMBER(SEARCH("Generarea angajamentului - nivel strategic", E26)),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26" t="str">
        <f t="shared" si="10"/>
        <v>Inspector general de stat adjunct, n/a</v>
      </c>
      <c r="AA26" s="31" t="str" cm="1">
        <f t="array" ref="AA26">_xlfn.IFS(
  ISNUMBER(SEARCH("Promovarea inovației și inițierea schimbării - nivel elementar", E26)), 'Indicatori comportamentali'!$L$3,
  ISNUMBER(SEARCH("Promovarea inovației și inițierea schimbării - nivel operațional", E26)), 'Indicatori comportamentali'!$L$4,
  ISNUMBER(SEARCH("Promovarea inovației și inițierea schimbării - nivel extins", E26)), 'Indicatori comportamentali'!$L$5,
  ISNUMBER(SEARCH("Promovarea inovației și inițierea schimbării - nivel strategic", E26)),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27" spans="1:27" ht="374.4" x14ac:dyDescent="0.3">
      <c r="A27" t="s">
        <v>120</v>
      </c>
      <c r="B27" t="s">
        <v>64</v>
      </c>
      <c r="C27" t="s">
        <v>163</v>
      </c>
      <c r="D27" t="str">
        <f t="shared" si="11"/>
        <v>Inspector-şef, n/a</v>
      </c>
      <c r="E27" s="32" t="s">
        <v>86</v>
      </c>
      <c r="F27" t="str">
        <f t="shared" si="0"/>
        <v>Inspector-şef, n/a</v>
      </c>
      <c r="G27" s="31" t="str" cm="1">
        <f t="array" ref="G27">_xlfn.IFS(
  ISNUMBER(SEARCH("Rezolvarea de probleme și luarea deciziilor - nivel elementar", E27)), 'Indicatori comportamentali'!$B$3,
  ISNUMBER(SEARCH("Rezolvarea de probleme și luarea deciziilor - nivel operațional", E27)), 'Indicatori comportamentali'!$B$4,
  ISNUMBER(SEARCH("Rezolvarea de probleme și luarea deciziilor - nivel extins", E27)), 'Indicatori comportamentali'!$B$5,
  ISNUMBER(SEARCH("Rezolvarea de probleme și luarea deciziilor - nivel strategic", E27)),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27" t="str">
        <f t="shared" si="1"/>
        <v>Inspector-şef, n/a</v>
      </c>
      <c r="I27" s="31" t="str" cm="1">
        <f t="array" ref="I27">_xlfn.IFS(
  ISNUMBER(SEARCH("Inițiativă - nivel elementar", E27)), 'Indicatori comportamentali'!$C$3,
  ISNUMBER(SEARCH("Inițiativă - nivel operațional", E27)), 'Indicatori comportamentali'!$C$4,
  ISNUMBER(SEARCH("Inițiativă - nivel extins", E27)), 'Indicatori comportamentali'!$C$5,
  ISNUMBER(SEARCH("Inițiativă - nivel strategic", E27)),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27" t="str">
        <f t="shared" si="2"/>
        <v>Inspector-şef, n/a</v>
      </c>
      <c r="K27" s="31" t="str" cm="1">
        <f t="array" ref="K27">_xlfn.IFS(
  ISNUMBER(SEARCH("Planificare și organizare - nivel elementar", E27)), 'Indicatori comportamentali'!$D$3,
  ISNUMBER(SEARCH("Planificare și organizare - nivel operațional", E27)), 'Indicatori comportamentali'!$D$4,
  ISNUMBER(SEARCH("Planificare și organizare - nivel extins", E27)), 'Indicatori comportamentali'!$D$5,
  ISNUMBER(SEARCH("Planificare și organizare - nivel strategic", E27)),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27" t="str">
        <f t="shared" si="3"/>
        <v>Inspector-şef, n/a</v>
      </c>
      <c r="M27" s="31" t="str" cm="1">
        <f t="array" ref="M27">_xlfn.IFS(
  ISNUMBER(SEARCH("Comunicare - nivel elementar", E27)), 'Indicatori comportamentali'!$E$3,
  ISNUMBER(SEARCH("Comunicare - nivel operațional", E27)), 'Indicatori comportamentali'!$E$4,
  ISNUMBER(SEARCH("Comunicare - nivel extins", E27)), 'Indicatori comportamentali'!$E$5,
  ISNUMBER(SEARCH("Comunicare - nivel strategic", E27)),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27" t="str">
        <f t="shared" si="4"/>
        <v>Inspector-şef, n/a</v>
      </c>
      <c r="O27" s="31" t="str" cm="1">
        <f t="array" ref="O27">_xlfn.IFS(
  ISNUMBER(SEARCH("Lucru în echipă - nivel elementar", E27)), 'Indicatori comportamentali'!$F$3,
  ISNUMBER(SEARCH("Lucru în echipă - nivel operațional", E27)), 'Indicatori comportamentali'!$F$4,
  ISNUMBER(SEARCH("Lucru în echipă - nivel extins", E27)), 'Indicatori comportamentali'!$F$5,
  ISNUMBER(SEARCH("Lucru în echipă - nivel strategic", E27)),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27" t="str">
        <f t="shared" si="5"/>
        <v>Inspector-şef, n/a</v>
      </c>
      <c r="Q27" s="31" t="str" cm="1">
        <f t="array" ref="Q27">_xlfn.IFS(
  ISNUMBER(SEARCH("Orientare către cetățean - nivel elementar", E27)), 'Indicatori comportamentali'!$G$3,
  ISNUMBER(SEARCH("Orientare către cetățean - nivel operațional", E27)), 'Indicatori comportamentali'!$G$4,
  ISNUMBER(SEARCH("Orientare către cetățean - nivel extins", E27)), 'Indicatori comportamentali'!$G$5,
  ISNUMBER(SEARCH("Orientare către cetățean - nivel strategic", E27)),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27" t="str">
        <f t="shared" si="6"/>
        <v>Inspector-şef, n/a</v>
      </c>
      <c r="S27" s="31" t="str" cm="1">
        <f t="array" ref="S27">_xlfn.IFS(
  ISNUMBER(SEARCH("Integritate - nivel elementar", E27)), 'Indicatori comportamentali'!$H$3,
  ISNUMBER(SEARCH("Integritate - nivel operațional", E27)), 'Indicatori comportamentali'!$H$4,
  ISNUMBER(SEARCH("Integritate - nivel extins", E27)), 'Indicatori comportamentali'!$H$5,
  ISNUMBER(SEARCH("Integritate - nivel strategic", E27)),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27" t="str">
        <f t="shared" si="7"/>
        <v>Inspector-şef, n/a</v>
      </c>
      <c r="U27" s="31" t="str" cm="1">
        <f t="array" ref="U27">_xlfn.IFS(
  ISNUMBER(SEARCH("Managementul performanței - nivel elementar", E27)), 'Indicatori comportamentali'!$I$3,
  ISNUMBER(SEARCH("Managementul performanței - nivel operațional", E27)), 'Indicatori comportamentali'!$I$4,
  ISNUMBER(SEARCH("Managementul performanței - nivel extins", E27)), 'Indicatori comportamentali'!$I$5,
  ISNUMBER(SEARCH("Managementul performanței - nivel strategic", E27)),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27" t="str">
        <f t="shared" si="8"/>
        <v>Inspector-şef, n/a</v>
      </c>
      <c r="W27" s="31" t="str" cm="1">
        <f t="array" ref="W27">_xlfn.IFS(
  ISNUMBER(SEARCH("Dezvoltarea echipei - nivel elementar", E27)), 'Indicatori comportamentali'!$J$3,
  ISNUMBER(SEARCH("Dezvoltarea echipei - nivel operațional", E27)), 'Indicatori comportamentali'!$J$4,
  ISNUMBER(SEARCH("Dezvoltarea echipei - nivel extins", E27)), 'Indicatori comportamentali'!$J$5,
  ISNUMBER(SEARCH("Dezvoltarea echipei - nivel strategic", E27)),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27" t="str">
        <f t="shared" si="9"/>
        <v>Inspector-şef, n/a</v>
      </c>
      <c r="Y27" s="31" t="str" cm="1">
        <f t="array" ref="Y27">_xlfn.IFS(
  ISNUMBER(SEARCH("Generarea angajamentului - nivel elementar", E27)), 'Indicatori comportamentali'!$K$3,
  ISNUMBER(SEARCH("Generarea angajamentului - nivel operațional", E27)), 'Indicatori comportamentali'!$K$4,
  ISNUMBER(SEARCH("Generarea angajamentului - nivel extins", E27)), 'Indicatori comportamentali'!$K$5,
  ISNUMBER(SEARCH("Generarea angajamentului - nivel strategic", E27)),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27" t="str">
        <f t="shared" si="10"/>
        <v>Inspector-şef, n/a</v>
      </c>
      <c r="AA27" s="31" t="str" cm="1">
        <f t="array" ref="AA27">_xlfn.IFS(
  ISNUMBER(SEARCH("Promovarea inovației și inițierea schimbării - nivel elementar", E27)), 'Indicatori comportamentali'!$L$3,
  ISNUMBER(SEARCH("Promovarea inovației și inițierea schimbării - nivel operațional", E27)), 'Indicatori comportamentali'!$L$4,
  ISNUMBER(SEARCH("Promovarea inovației și inițierea schimbării - nivel extins", E27)), 'Indicatori comportamentali'!$L$5,
  ISNUMBER(SEARCH("Promovarea inovației și inițierea schimbării - nivel strategic", E27)),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28" spans="1:27" ht="374.4" x14ac:dyDescent="0.3">
      <c r="A28" t="s">
        <v>121</v>
      </c>
      <c r="B28" t="s">
        <v>64</v>
      </c>
      <c r="C28" t="s">
        <v>163</v>
      </c>
      <c r="D28" t="str">
        <f t="shared" si="11"/>
        <v>Inspector-şef adjunct, n/a</v>
      </c>
      <c r="E28" s="32" t="s">
        <v>86</v>
      </c>
      <c r="F28" t="str">
        <f t="shared" si="0"/>
        <v>Inspector-şef adjunct, n/a</v>
      </c>
      <c r="G28" s="31" t="str" cm="1">
        <f t="array" ref="G28">_xlfn.IFS(
  ISNUMBER(SEARCH("Rezolvarea de probleme și luarea deciziilor - nivel elementar", E28)), 'Indicatori comportamentali'!$B$3,
  ISNUMBER(SEARCH("Rezolvarea de probleme și luarea deciziilor - nivel operațional", E28)), 'Indicatori comportamentali'!$B$4,
  ISNUMBER(SEARCH("Rezolvarea de probleme și luarea deciziilor - nivel extins", E28)), 'Indicatori comportamentali'!$B$5,
  ISNUMBER(SEARCH("Rezolvarea de probleme și luarea deciziilor - nivel strategic", E28)),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28" t="str">
        <f t="shared" si="1"/>
        <v>Inspector-şef adjunct, n/a</v>
      </c>
      <c r="I28" s="31" t="str" cm="1">
        <f t="array" ref="I28">_xlfn.IFS(
  ISNUMBER(SEARCH("Inițiativă - nivel elementar", E28)), 'Indicatori comportamentali'!$C$3,
  ISNUMBER(SEARCH("Inițiativă - nivel operațional", E28)), 'Indicatori comportamentali'!$C$4,
  ISNUMBER(SEARCH("Inițiativă - nivel extins", E28)), 'Indicatori comportamentali'!$C$5,
  ISNUMBER(SEARCH("Inițiativă - nivel strategic", E28)),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28" t="str">
        <f t="shared" si="2"/>
        <v>Inspector-şef adjunct, n/a</v>
      </c>
      <c r="K28" s="31" t="str" cm="1">
        <f t="array" ref="K28">_xlfn.IFS(
  ISNUMBER(SEARCH("Planificare și organizare - nivel elementar", E28)), 'Indicatori comportamentali'!$D$3,
  ISNUMBER(SEARCH("Planificare și organizare - nivel operațional", E28)), 'Indicatori comportamentali'!$D$4,
  ISNUMBER(SEARCH("Planificare și organizare - nivel extins", E28)), 'Indicatori comportamentali'!$D$5,
  ISNUMBER(SEARCH("Planificare și organizare - nivel strategic", E28)),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28" t="str">
        <f t="shared" si="3"/>
        <v>Inspector-şef adjunct, n/a</v>
      </c>
      <c r="M28" s="31" t="str" cm="1">
        <f t="array" ref="M28">_xlfn.IFS(
  ISNUMBER(SEARCH("Comunicare - nivel elementar", E28)), 'Indicatori comportamentali'!$E$3,
  ISNUMBER(SEARCH("Comunicare - nivel operațional", E28)), 'Indicatori comportamentali'!$E$4,
  ISNUMBER(SEARCH("Comunicare - nivel extins", E28)), 'Indicatori comportamentali'!$E$5,
  ISNUMBER(SEARCH("Comunicare - nivel strategic", E28)),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28" t="str">
        <f t="shared" si="4"/>
        <v>Inspector-şef adjunct, n/a</v>
      </c>
      <c r="O28" s="31" t="str" cm="1">
        <f t="array" ref="O28">_xlfn.IFS(
  ISNUMBER(SEARCH("Lucru în echipă - nivel elementar", E28)), 'Indicatori comportamentali'!$F$3,
  ISNUMBER(SEARCH("Lucru în echipă - nivel operațional", E28)), 'Indicatori comportamentali'!$F$4,
  ISNUMBER(SEARCH("Lucru în echipă - nivel extins", E28)), 'Indicatori comportamentali'!$F$5,
  ISNUMBER(SEARCH("Lucru în echipă - nivel strategic", E28)),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28" t="str">
        <f t="shared" si="5"/>
        <v>Inspector-şef adjunct, n/a</v>
      </c>
      <c r="Q28" s="31" t="str" cm="1">
        <f t="array" ref="Q28">_xlfn.IFS(
  ISNUMBER(SEARCH("Orientare către cetățean - nivel elementar", E28)), 'Indicatori comportamentali'!$G$3,
  ISNUMBER(SEARCH("Orientare către cetățean - nivel operațional", E28)), 'Indicatori comportamentali'!$G$4,
  ISNUMBER(SEARCH("Orientare către cetățean - nivel extins", E28)), 'Indicatori comportamentali'!$G$5,
  ISNUMBER(SEARCH("Orientare către cetățean - nivel strategic", E28)),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28" t="str">
        <f t="shared" si="6"/>
        <v>Inspector-şef adjunct, n/a</v>
      </c>
      <c r="S28" s="31" t="str" cm="1">
        <f t="array" ref="S28">_xlfn.IFS(
  ISNUMBER(SEARCH("Integritate - nivel elementar", E28)), 'Indicatori comportamentali'!$H$3,
  ISNUMBER(SEARCH("Integritate - nivel operațional", E28)), 'Indicatori comportamentali'!$H$4,
  ISNUMBER(SEARCH("Integritate - nivel extins", E28)), 'Indicatori comportamentali'!$H$5,
  ISNUMBER(SEARCH("Integritate - nivel strategic", E28)),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28" t="str">
        <f t="shared" si="7"/>
        <v>Inspector-şef adjunct, n/a</v>
      </c>
      <c r="U28" s="31" t="str" cm="1">
        <f t="array" ref="U28">_xlfn.IFS(
  ISNUMBER(SEARCH("Managementul performanței - nivel elementar", E28)), 'Indicatori comportamentali'!$I$3,
  ISNUMBER(SEARCH("Managementul performanței - nivel operațional", E28)), 'Indicatori comportamentali'!$I$4,
  ISNUMBER(SEARCH("Managementul performanței - nivel extins", E28)), 'Indicatori comportamentali'!$I$5,
  ISNUMBER(SEARCH("Managementul performanței - nivel strategic", E28)),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28" t="str">
        <f t="shared" si="8"/>
        <v>Inspector-şef adjunct, n/a</v>
      </c>
      <c r="W28" s="31" t="str" cm="1">
        <f t="array" ref="W28">_xlfn.IFS(
  ISNUMBER(SEARCH("Dezvoltarea echipei - nivel elementar", E28)), 'Indicatori comportamentali'!$J$3,
  ISNUMBER(SEARCH("Dezvoltarea echipei - nivel operațional", E28)), 'Indicatori comportamentali'!$J$4,
  ISNUMBER(SEARCH("Dezvoltarea echipei - nivel extins", E28)), 'Indicatori comportamentali'!$J$5,
  ISNUMBER(SEARCH("Dezvoltarea echipei - nivel strategic", E28)),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28" t="str">
        <f t="shared" si="9"/>
        <v>Inspector-şef adjunct, n/a</v>
      </c>
      <c r="Y28" s="31" t="str" cm="1">
        <f t="array" ref="Y28">_xlfn.IFS(
  ISNUMBER(SEARCH("Generarea angajamentului - nivel elementar", E28)), 'Indicatori comportamentali'!$K$3,
  ISNUMBER(SEARCH("Generarea angajamentului - nivel operațional", E28)), 'Indicatori comportamentali'!$K$4,
  ISNUMBER(SEARCH("Generarea angajamentului - nivel extins", E28)), 'Indicatori comportamentali'!$K$5,
  ISNUMBER(SEARCH("Generarea angajamentului - nivel strategic", E28)),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28" t="str">
        <f t="shared" si="10"/>
        <v>Inspector-şef adjunct, n/a</v>
      </c>
      <c r="AA28" s="31" t="str" cm="1">
        <f t="array" ref="AA28">_xlfn.IFS(
  ISNUMBER(SEARCH("Promovarea inovației și inițierea schimbării - nivel elementar", E28)), 'Indicatori comportamentali'!$L$3,
  ISNUMBER(SEARCH("Promovarea inovației și inițierea schimbării - nivel operațional", E28)), 'Indicatori comportamentali'!$L$4,
  ISNUMBER(SEARCH("Promovarea inovației și inițierea schimbării - nivel extins", E28)), 'Indicatori comportamentali'!$L$5,
  ISNUMBER(SEARCH("Promovarea inovației și inițierea schimbării - nivel strategic", E28)),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29" spans="1:27" ht="374.4" x14ac:dyDescent="0.3">
      <c r="A29" t="s">
        <v>122</v>
      </c>
      <c r="B29" t="s">
        <v>64</v>
      </c>
      <c r="C29" t="s">
        <v>163</v>
      </c>
      <c r="D29" t="str">
        <f t="shared" si="11"/>
        <v>Inspector-şef regional, n/a</v>
      </c>
      <c r="E29" s="32" t="s">
        <v>86</v>
      </c>
      <c r="F29" t="str">
        <f t="shared" si="0"/>
        <v>Inspector-şef regional, n/a</v>
      </c>
      <c r="G29" s="31" t="str" cm="1">
        <f t="array" ref="G29">_xlfn.IFS(
  ISNUMBER(SEARCH("Rezolvarea de probleme și luarea deciziilor - nivel elementar", E29)), 'Indicatori comportamentali'!$B$3,
  ISNUMBER(SEARCH("Rezolvarea de probleme și luarea deciziilor - nivel operațional", E29)), 'Indicatori comportamentali'!$B$4,
  ISNUMBER(SEARCH("Rezolvarea de probleme și luarea deciziilor - nivel extins", E29)), 'Indicatori comportamentali'!$B$5,
  ISNUMBER(SEARCH("Rezolvarea de probleme și luarea deciziilor - nivel strategic", E29)),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29" t="str">
        <f t="shared" si="1"/>
        <v>Inspector-şef regional, n/a</v>
      </c>
      <c r="I29" s="31" t="str" cm="1">
        <f t="array" ref="I29">_xlfn.IFS(
  ISNUMBER(SEARCH("Inițiativă - nivel elementar", E29)), 'Indicatori comportamentali'!$C$3,
  ISNUMBER(SEARCH("Inițiativă - nivel operațional", E29)), 'Indicatori comportamentali'!$C$4,
  ISNUMBER(SEARCH("Inițiativă - nivel extins", E29)), 'Indicatori comportamentali'!$C$5,
  ISNUMBER(SEARCH("Inițiativă - nivel strategic", E29)),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29" t="str">
        <f t="shared" si="2"/>
        <v>Inspector-şef regional, n/a</v>
      </c>
      <c r="K29" s="31" t="str" cm="1">
        <f t="array" ref="K29">_xlfn.IFS(
  ISNUMBER(SEARCH("Planificare și organizare - nivel elementar", E29)), 'Indicatori comportamentali'!$D$3,
  ISNUMBER(SEARCH("Planificare și organizare - nivel operațional", E29)), 'Indicatori comportamentali'!$D$4,
  ISNUMBER(SEARCH("Planificare și organizare - nivel extins", E29)), 'Indicatori comportamentali'!$D$5,
  ISNUMBER(SEARCH("Planificare și organizare - nivel strategic", E29)),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29" t="str">
        <f t="shared" si="3"/>
        <v>Inspector-şef regional, n/a</v>
      </c>
      <c r="M29" s="31" t="str" cm="1">
        <f t="array" ref="M29">_xlfn.IFS(
  ISNUMBER(SEARCH("Comunicare - nivel elementar", E29)), 'Indicatori comportamentali'!$E$3,
  ISNUMBER(SEARCH("Comunicare - nivel operațional", E29)), 'Indicatori comportamentali'!$E$4,
  ISNUMBER(SEARCH("Comunicare - nivel extins", E29)), 'Indicatori comportamentali'!$E$5,
  ISNUMBER(SEARCH("Comunicare - nivel strategic", E29)),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29" t="str">
        <f t="shared" si="4"/>
        <v>Inspector-şef regional, n/a</v>
      </c>
      <c r="O29" s="31" t="str" cm="1">
        <f t="array" ref="O29">_xlfn.IFS(
  ISNUMBER(SEARCH("Lucru în echipă - nivel elementar", E29)), 'Indicatori comportamentali'!$F$3,
  ISNUMBER(SEARCH("Lucru în echipă - nivel operațional", E29)), 'Indicatori comportamentali'!$F$4,
  ISNUMBER(SEARCH("Lucru în echipă - nivel extins", E29)), 'Indicatori comportamentali'!$F$5,
  ISNUMBER(SEARCH("Lucru în echipă - nivel strategic", E29)),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29" t="str">
        <f t="shared" si="5"/>
        <v>Inspector-şef regional, n/a</v>
      </c>
      <c r="Q29" s="31" t="str" cm="1">
        <f t="array" ref="Q29">_xlfn.IFS(
  ISNUMBER(SEARCH("Orientare către cetățean - nivel elementar", E29)), 'Indicatori comportamentali'!$G$3,
  ISNUMBER(SEARCH("Orientare către cetățean - nivel operațional", E29)), 'Indicatori comportamentali'!$G$4,
  ISNUMBER(SEARCH("Orientare către cetățean - nivel extins", E29)), 'Indicatori comportamentali'!$G$5,
  ISNUMBER(SEARCH("Orientare către cetățean - nivel strategic", E29)),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29" t="str">
        <f t="shared" si="6"/>
        <v>Inspector-şef regional, n/a</v>
      </c>
      <c r="S29" s="31" t="str" cm="1">
        <f t="array" ref="S29">_xlfn.IFS(
  ISNUMBER(SEARCH("Integritate - nivel elementar", E29)), 'Indicatori comportamentali'!$H$3,
  ISNUMBER(SEARCH("Integritate - nivel operațional", E29)), 'Indicatori comportamentali'!$H$4,
  ISNUMBER(SEARCH("Integritate - nivel extins", E29)), 'Indicatori comportamentali'!$H$5,
  ISNUMBER(SEARCH("Integritate - nivel strategic", E29)),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29" t="str">
        <f t="shared" si="7"/>
        <v>Inspector-şef regional, n/a</v>
      </c>
      <c r="U29" s="31" t="str" cm="1">
        <f t="array" ref="U29">_xlfn.IFS(
  ISNUMBER(SEARCH("Managementul performanței - nivel elementar", E29)), 'Indicatori comportamentali'!$I$3,
  ISNUMBER(SEARCH("Managementul performanței - nivel operațional", E29)), 'Indicatori comportamentali'!$I$4,
  ISNUMBER(SEARCH("Managementul performanței - nivel extins", E29)), 'Indicatori comportamentali'!$I$5,
  ISNUMBER(SEARCH("Managementul performanței - nivel strategic", E29)),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29" t="str">
        <f t="shared" si="8"/>
        <v>Inspector-şef regional, n/a</v>
      </c>
      <c r="W29" s="31" t="str" cm="1">
        <f t="array" ref="W29">_xlfn.IFS(
  ISNUMBER(SEARCH("Dezvoltarea echipei - nivel elementar", E29)), 'Indicatori comportamentali'!$J$3,
  ISNUMBER(SEARCH("Dezvoltarea echipei - nivel operațional", E29)), 'Indicatori comportamentali'!$J$4,
  ISNUMBER(SEARCH("Dezvoltarea echipei - nivel extins", E29)), 'Indicatori comportamentali'!$J$5,
  ISNUMBER(SEARCH("Dezvoltarea echipei - nivel strategic", E29)),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29" t="str">
        <f t="shared" si="9"/>
        <v>Inspector-şef regional, n/a</v>
      </c>
      <c r="Y29" s="31" t="str" cm="1">
        <f t="array" ref="Y29">_xlfn.IFS(
  ISNUMBER(SEARCH("Generarea angajamentului - nivel elementar", E29)), 'Indicatori comportamentali'!$K$3,
  ISNUMBER(SEARCH("Generarea angajamentului - nivel operațional", E29)), 'Indicatori comportamentali'!$K$4,
  ISNUMBER(SEARCH("Generarea angajamentului - nivel extins", E29)), 'Indicatori comportamentali'!$K$5,
  ISNUMBER(SEARCH("Generarea angajamentului - nivel strategic", E29)),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29" t="str">
        <f t="shared" si="10"/>
        <v>Inspector-şef regional, n/a</v>
      </c>
      <c r="AA29" s="31" t="str" cm="1">
        <f t="array" ref="AA29">_xlfn.IFS(
  ISNUMBER(SEARCH("Promovarea inovației și inițierea schimbării - nivel elementar", E29)), 'Indicatori comportamentali'!$L$3,
  ISNUMBER(SEARCH("Promovarea inovației și inițierea schimbării - nivel operațional", E29)), 'Indicatori comportamentali'!$L$4,
  ISNUMBER(SEARCH("Promovarea inovației și inițierea schimbării - nivel extins", E29)), 'Indicatori comportamentali'!$L$5,
  ISNUMBER(SEARCH("Promovarea inovației și inițierea schimbării - nivel strategic", E29)),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30" spans="1:27" ht="374.4" x14ac:dyDescent="0.3">
      <c r="A30" t="s">
        <v>123</v>
      </c>
      <c r="B30" t="s">
        <v>64</v>
      </c>
      <c r="C30" t="s">
        <v>163</v>
      </c>
      <c r="D30" t="str">
        <f t="shared" si="11"/>
        <v>Inspector-şef judeţean, n/a</v>
      </c>
      <c r="E30" s="32" t="s">
        <v>86</v>
      </c>
      <c r="F30" t="str">
        <f t="shared" si="0"/>
        <v>Inspector-şef judeţean, n/a</v>
      </c>
      <c r="G30" s="31" t="str" cm="1">
        <f t="array" ref="G30">_xlfn.IFS(
  ISNUMBER(SEARCH("Rezolvarea de probleme și luarea deciziilor - nivel elementar", E30)), 'Indicatori comportamentali'!$B$3,
  ISNUMBER(SEARCH("Rezolvarea de probleme și luarea deciziilor - nivel operațional", E30)), 'Indicatori comportamentali'!$B$4,
  ISNUMBER(SEARCH("Rezolvarea de probleme și luarea deciziilor - nivel extins", E30)), 'Indicatori comportamentali'!$B$5,
  ISNUMBER(SEARCH("Rezolvarea de probleme și luarea deciziilor - nivel strategic", E30)),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30" t="str">
        <f t="shared" si="1"/>
        <v>Inspector-şef judeţean, n/a</v>
      </c>
      <c r="I30" s="31" t="str" cm="1">
        <f t="array" ref="I30">_xlfn.IFS(
  ISNUMBER(SEARCH("Inițiativă - nivel elementar", E30)), 'Indicatori comportamentali'!$C$3,
  ISNUMBER(SEARCH("Inițiativă - nivel operațional", E30)), 'Indicatori comportamentali'!$C$4,
  ISNUMBER(SEARCH("Inițiativă - nivel extins", E30)), 'Indicatori comportamentali'!$C$5,
  ISNUMBER(SEARCH("Inițiativă - nivel strategic", E30)),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0" t="str">
        <f t="shared" si="2"/>
        <v>Inspector-şef judeţean, n/a</v>
      </c>
      <c r="K30" s="31" t="str" cm="1">
        <f t="array" ref="K30">_xlfn.IFS(
  ISNUMBER(SEARCH("Planificare și organizare - nivel elementar", E30)), 'Indicatori comportamentali'!$D$3,
  ISNUMBER(SEARCH("Planificare și organizare - nivel operațional", E30)), 'Indicatori comportamentali'!$D$4,
  ISNUMBER(SEARCH("Planificare și organizare - nivel extins", E30)), 'Indicatori comportamentali'!$D$5,
  ISNUMBER(SEARCH("Planificare și organizare - nivel strategic", E30)),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30" t="str">
        <f t="shared" si="3"/>
        <v>Inspector-şef judeţean, n/a</v>
      </c>
      <c r="M30" s="31" t="str" cm="1">
        <f t="array" ref="M30">_xlfn.IFS(
  ISNUMBER(SEARCH("Comunicare - nivel elementar", E30)), 'Indicatori comportamentali'!$E$3,
  ISNUMBER(SEARCH("Comunicare - nivel operațional", E30)), 'Indicatori comportamentali'!$E$4,
  ISNUMBER(SEARCH("Comunicare - nivel extins", E30)), 'Indicatori comportamentali'!$E$5,
  ISNUMBER(SEARCH("Comunicare - nivel strategic", E30)),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30" t="str">
        <f t="shared" si="4"/>
        <v>Inspector-şef judeţean, n/a</v>
      </c>
      <c r="O30" s="31" t="str" cm="1">
        <f t="array" ref="O30">_xlfn.IFS(
  ISNUMBER(SEARCH("Lucru în echipă - nivel elementar", E30)), 'Indicatori comportamentali'!$F$3,
  ISNUMBER(SEARCH("Lucru în echipă - nivel operațional", E30)), 'Indicatori comportamentali'!$F$4,
  ISNUMBER(SEARCH("Lucru în echipă - nivel extins", E30)), 'Indicatori comportamentali'!$F$5,
  ISNUMBER(SEARCH("Lucru în echipă - nivel strategic", E30)),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30" t="str">
        <f t="shared" si="5"/>
        <v>Inspector-şef judeţean, n/a</v>
      </c>
      <c r="Q30" s="31" t="str" cm="1">
        <f t="array" ref="Q30">_xlfn.IFS(
  ISNUMBER(SEARCH("Orientare către cetățean - nivel elementar", E30)), 'Indicatori comportamentali'!$G$3,
  ISNUMBER(SEARCH("Orientare către cetățean - nivel operațional", E30)), 'Indicatori comportamentali'!$G$4,
  ISNUMBER(SEARCH("Orientare către cetățean - nivel extins", E30)), 'Indicatori comportamentali'!$G$5,
  ISNUMBER(SEARCH("Orientare către cetățean - nivel strategic", E30)),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30" t="str">
        <f t="shared" si="6"/>
        <v>Inspector-şef judeţean, n/a</v>
      </c>
      <c r="S30" s="31" t="str" cm="1">
        <f t="array" ref="S30">_xlfn.IFS(
  ISNUMBER(SEARCH("Integritate - nivel elementar", E30)), 'Indicatori comportamentali'!$H$3,
  ISNUMBER(SEARCH("Integritate - nivel operațional", E30)), 'Indicatori comportamentali'!$H$4,
  ISNUMBER(SEARCH("Integritate - nivel extins", E30)), 'Indicatori comportamentali'!$H$5,
  ISNUMBER(SEARCH("Integritate - nivel strategic", E30)),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30" t="str">
        <f t="shared" si="7"/>
        <v>Inspector-şef judeţean, n/a</v>
      </c>
      <c r="U30" s="31" t="str" cm="1">
        <f t="array" ref="U30">_xlfn.IFS(
  ISNUMBER(SEARCH("Managementul performanței - nivel elementar", E30)), 'Indicatori comportamentali'!$I$3,
  ISNUMBER(SEARCH("Managementul performanței - nivel operațional", E30)), 'Indicatori comportamentali'!$I$4,
  ISNUMBER(SEARCH("Managementul performanței - nivel extins", E30)), 'Indicatori comportamentali'!$I$5,
  ISNUMBER(SEARCH("Managementul performanței - nivel strategic", E30)),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30" t="str">
        <f t="shared" si="8"/>
        <v>Inspector-şef judeţean, n/a</v>
      </c>
      <c r="W30" s="31" t="str" cm="1">
        <f t="array" ref="W30">_xlfn.IFS(
  ISNUMBER(SEARCH("Dezvoltarea echipei - nivel elementar", E30)), 'Indicatori comportamentali'!$J$3,
  ISNUMBER(SEARCH("Dezvoltarea echipei - nivel operațional", E30)), 'Indicatori comportamentali'!$J$4,
  ISNUMBER(SEARCH("Dezvoltarea echipei - nivel extins", E30)), 'Indicatori comportamentali'!$J$5,
  ISNUMBER(SEARCH("Dezvoltarea echipei - nivel strategic", E30)),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0" t="str">
        <f t="shared" si="9"/>
        <v>Inspector-şef judeţean, n/a</v>
      </c>
      <c r="Y30" s="31" t="str" cm="1">
        <f t="array" ref="Y30">_xlfn.IFS(
  ISNUMBER(SEARCH("Generarea angajamentului - nivel elementar", E30)), 'Indicatori comportamentali'!$K$3,
  ISNUMBER(SEARCH("Generarea angajamentului - nivel operațional", E30)), 'Indicatori comportamentali'!$K$4,
  ISNUMBER(SEARCH("Generarea angajamentului - nivel extins", E30)), 'Indicatori comportamentali'!$K$5,
  ISNUMBER(SEARCH("Generarea angajamentului - nivel strategic", E30)),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30" t="str">
        <f t="shared" si="10"/>
        <v>Inspector-şef judeţean, n/a</v>
      </c>
      <c r="AA30" s="31" t="str" cm="1">
        <f t="array" ref="AA30">_xlfn.IFS(
  ISNUMBER(SEARCH("Promovarea inovației și inițierea schimbării - nivel elementar", E30)), 'Indicatori comportamentali'!$L$3,
  ISNUMBER(SEARCH("Promovarea inovației și inițierea schimbării - nivel operațional", E30)), 'Indicatori comportamentali'!$L$4,
  ISNUMBER(SEARCH("Promovarea inovației și inițierea schimbării - nivel extins", E30)), 'Indicatori comportamentali'!$L$5,
  ISNUMBER(SEARCH("Promovarea inovației și inițierea schimbării - nivel strategic", E30)),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31" spans="1:27" ht="374.4" x14ac:dyDescent="0.3">
      <c r="A31" t="s">
        <v>124</v>
      </c>
      <c r="B31" t="s">
        <v>64</v>
      </c>
      <c r="C31" t="s">
        <v>163</v>
      </c>
      <c r="D31" t="str">
        <f t="shared" si="11"/>
        <v>Manager economic, n/a</v>
      </c>
      <c r="E31" s="32" t="s">
        <v>86</v>
      </c>
      <c r="F31" t="str">
        <f t="shared" si="0"/>
        <v>Manager economic, n/a</v>
      </c>
      <c r="G31" s="31" t="str" cm="1">
        <f t="array" ref="G31">_xlfn.IFS(
  ISNUMBER(SEARCH("Rezolvarea de probleme și luarea deciziilor - nivel elementar", E31)), 'Indicatori comportamentali'!$B$3,
  ISNUMBER(SEARCH("Rezolvarea de probleme și luarea deciziilor - nivel operațional", E31)), 'Indicatori comportamentali'!$B$4,
  ISNUMBER(SEARCH("Rezolvarea de probleme și luarea deciziilor - nivel extins", E31)), 'Indicatori comportamentali'!$B$5,
  ISNUMBER(SEARCH("Rezolvarea de probleme și luarea deciziilor - nivel strategic", E31)),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31" t="str">
        <f t="shared" si="1"/>
        <v>Manager economic, n/a</v>
      </c>
      <c r="I31" s="31" t="str" cm="1">
        <f t="array" ref="I31">_xlfn.IFS(
  ISNUMBER(SEARCH("Inițiativă - nivel elementar", E31)), 'Indicatori comportamentali'!$C$3,
  ISNUMBER(SEARCH("Inițiativă - nivel operațional", E31)), 'Indicatori comportamentali'!$C$4,
  ISNUMBER(SEARCH("Inițiativă - nivel extins", E31)), 'Indicatori comportamentali'!$C$5,
  ISNUMBER(SEARCH("Inițiativă - nivel strategic", E31)),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1" t="str">
        <f t="shared" si="2"/>
        <v>Manager economic, n/a</v>
      </c>
      <c r="K31" s="31" t="str" cm="1">
        <f t="array" ref="K31">_xlfn.IFS(
  ISNUMBER(SEARCH("Planificare și organizare - nivel elementar", E31)), 'Indicatori comportamentali'!$D$3,
  ISNUMBER(SEARCH("Planificare și organizare - nivel operațional", E31)), 'Indicatori comportamentali'!$D$4,
  ISNUMBER(SEARCH("Planificare și organizare - nivel extins", E31)), 'Indicatori comportamentali'!$D$5,
  ISNUMBER(SEARCH("Planificare și organizare - nivel strategic", E31)),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31" t="str">
        <f t="shared" si="3"/>
        <v>Manager economic, n/a</v>
      </c>
      <c r="M31" s="31" t="str" cm="1">
        <f t="array" ref="M31">_xlfn.IFS(
  ISNUMBER(SEARCH("Comunicare - nivel elementar", E31)), 'Indicatori comportamentali'!$E$3,
  ISNUMBER(SEARCH("Comunicare - nivel operațional", E31)), 'Indicatori comportamentali'!$E$4,
  ISNUMBER(SEARCH("Comunicare - nivel extins", E31)), 'Indicatori comportamentali'!$E$5,
  ISNUMBER(SEARCH("Comunicare - nivel strategic", E31)),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31" t="str">
        <f t="shared" si="4"/>
        <v>Manager economic, n/a</v>
      </c>
      <c r="O31" s="31" t="str" cm="1">
        <f t="array" ref="O31">_xlfn.IFS(
  ISNUMBER(SEARCH("Lucru în echipă - nivel elementar", E31)), 'Indicatori comportamentali'!$F$3,
  ISNUMBER(SEARCH("Lucru în echipă - nivel operațional", E31)), 'Indicatori comportamentali'!$F$4,
  ISNUMBER(SEARCH("Lucru în echipă - nivel extins", E31)), 'Indicatori comportamentali'!$F$5,
  ISNUMBER(SEARCH("Lucru în echipă - nivel strategic", E31)),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31" t="str">
        <f t="shared" si="5"/>
        <v>Manager economic, n/a</v>
      </c>
      <c r="Q31" s="31" t="str" cm="1">
        <f t="array" ref="Q31">_xlfn.IFS(
  ISNUMBER(SEARCH("Orientare către cetățean - nivel elementar", E31)), 'Indicatori comportamentali'!$G$3,
  ISNUMBER(SEARCH("Orientare către cetățean - nivel operațional", E31)), 'Indicatori comportamentali'!$G$4,
  ISNUMBER(SEARCH("Orientare către cetățean - nivel extins", E31)), 'Indicatori comportamentali'!$G$5,
  ISNUMBER(SEARCH("Orientare către cetățean - nivel strategic", E31)),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31" t="str">
        <f t="shared" si="6"/>
        <v>Manager economic, n/a</v>
      </c>
      <c r="S31" s="31" t="str" cm="1">
        <f t="array" ref="S31">_xlfn.IFS(
  ISNUMBER(SEARCH("Integritate - nivel elementar", E31)), 'Indicatori comportamentali'!$H$3,
  ISNUMBER(SEARCH("Integritate - nivel operațional", E31)), 'Indicatori comportamentali'!$H$4,
  ISNUMBER(SEARCH("Integritate - nivel extins", E31)), 'Indicatori comportamentali'!$H$5,
  ISNUMBER(SEARCH("Integritate - nivel strategic", E31)),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31" t="str">
        <f t="shared" si="7"/>
        <v>Manager economic, n/a</v>
      </c>
      <c r="U31" s="31" t="str" cm="1">
        <f t="array" ref="U31">_xlfn.IFS(
  ISNUMBER(SEARCH("Managementul performanței - nivel elementar", E31)), 'Indicatori comportamentali'!$I$3,
  ISNUMBER(SEARCH("Managementul performanței - nivel operațional", E31)), 'Indicatori comportamentali'!$I$4,
  ISNUMBER(SEARCH("Managementul performanței - nivel extins", E31)), 'Indicatori comportamentali'!$I$5,
  ISNUMBER(SEARCH("Managementul performanței - nivel strategic", E31)),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31" t="str">
        <f t="shared" si="8"/>
        <v>Manager economic, n/a</v>
      </c>
      <c r="W31" s="31" t="str" cm="1">
        <f t="array" ref="W31">_xlfn.IFS(
  ISNUMBER(SEARCH("Dezvoltarea echipei - nivel elementar", E31)), 'Indicatori comportamentali'!$J$3,
  ISNUMBER(SEARCH("Dezvoltarea echipei - nivel operațional", E31)), 'Indicatori comportamentali'!$J$4,
  ISNUMBER(SEARCH("Dezvoltarea echipei - nivel extins", E31)), 'Indicatori comportamentali'!$J$5,
  ISNUMBER(SEARCH("Dezvoltarea echipei - nivel strategic", E31)),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1" t="str">
        <f t="shared" si="9"/>
        <v>Manager economic, n/a</v>
      </c>
      <c r="Y31" s="31" t="str" cm="1">
        <f t="array" ref="Y31">_xlfn.IFS(
  ISNUMBER(SEARCH("Generarea angajamentului - nivel elementar", E31)), 'Indicatori comportamentali'!$K$3,
  ISNUMBER(SEARCH("Generarea angajamentului - nivel operațional", E31)), 'Indicatori comportamentali'!$K$4,
  ISNUMBER(SEARCH("Generarea angajamentului - nivel extins", E31)), 'Indicatori comportamentali'!$K$5,
  ISNUMBER(SEARCH("Generarea angajamentului - nivel strategic", E31)),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31" t="str">
        <f t="shared" si="10"/>
        <v>Manager economic, n/a</v>
      </c>
      <c r="AA31" s="31" t="str" cm="1">
        <f t="array" ref="AA31">_xlfn.IFS(
  ISNUMBER(SEARCH("Promovarea inovației și inițierea schimbării - nivel elementar", E31)), 'Indicatori comportamentali'!$L$3,
  ISNUMBER(SEARCH("Promovarea inovației și inițierea schimbării - nivel operațional", E31)), 'Indicatori comportamentali'!$L$4,
  ISNUMBER(SEARCH("Promovarea inovației și inițierea schimbării - nivel extins", E31)), 'Indicatori comportamentali'!$L$5,
  ISNUMBER(SEARCH("Promovarea inovației și inițierea schimbării - nivel strategic", E31)),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32" spans="1:27" ht="374.4" x14ac:dyDescent="0.3">
      <c r="A32" t="s">
        <v>125</v>
      </c>
      <c r="B32" t="s">
        <v>64</v>
      </c>
      <c r="C32" t="s">
        <v>163</v>
      </c>
      <c r="D32" t="str">
        <f t="shared" si="11"/>
        <v>Preşedinte - consilier de soluţionare a contestaţiilor în domeniul achiziţiilor publice, n/a</v>
      </c>
      <c r="E32" s="32" t="s">
        <v>86</v>
      </c>
      <c r="F32" t="str">
        <f t="shared" si="0"/>
        <v>Preşedinte - consilier de soluţionare a contestaţiilor în domeniul achiziţiilor publice, n/a</v>
      </c>
      <c r="G32" s="31" t="str" cm="1">
        <f t="array" ref="G32">_xlfn.IFS(
  ISNUMBER(SEARCH("Rezolvarea de probleme și luarea deciziilor - nivel elementar", E32)), 'Indicatori comportamentali'!$B$3,
  ISNUMBER(SEARCH("Rezolvarea de probleme și luarea deciziilor - nivel operațional", E32)), 'Indicatori comportamentali'!$B$4,
  ISNUMBER(SEARCH("Rezolvarea de probleme și luarea deciziilor - nivel extins", E32)), 'Indicatori comportamentali'!$B$5,
  ISNUMBER(SEARCH("Rezolvarea de probleme și luarea deciziilor - nivel strategic", E32)),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32" t="str">
        <f t="shared" si="1"/>
        <v>Preşedinte - consilier de soluţionare a contestaţiilor în domeniul achiziţiilor publice, n/a</v>
      </c>
      <c r="I32" s="31" t="str" cm="1">
        <f t="array" ref="I32">_xlfn.IFS(
  ISNUMBER(SEARCH("Inițiativă - nivel elementar", E32)), 'Indicatori comportamentali'!$C$3,
  ISNUMBER(SEARCH("Inițiativă - nivel operațional", E32)), 'Indicatori comportamentali'!$C$4,
  ISNUMBER(SEARCH("Inițiativă - nivel extins", E32)), 'Indicatori comportamentali'!$C$5,
  ISNUMBER(SEARCH("Inițiativă - nivel strategic", E32)),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2" t="str">
        <f t="shared" si="2"/>
        <v>Preşedinte - consilier de soluţionare a contestaţiilor în domeniul achiziţiilor publice, n/a</v>
      </c>
      <c r="K32" s="31" t="str" cm="1">
        <f t="array" ref="K32">_xlfn.IFS(
  ISNUMBER(SEARCH("Planificare și organizare - nivel elementar", E32)), 'Indicatori comportamentali'!$D$3,
  ISNUMBER(SEARCH("Planificare și organizare - nivel operațional", E32)), 'Indicatori comportamentali'!$D$4,
  ISNUMBER(SEARCH("Planificare și organizare - nivel extins", E32)), 'Indicatori comportamentali'!$D$5,
  ISNUMBER(SEARCH("Planificare și organizare - nivel strategic", E32)),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32" t="str">
        <f t="shared" si="3"/>
        <v>Preşedinte - consilier de soluţionare a contestaţiilor în domeniul achiziţiilor publice, n/a</v>
      </c>
      <c r="M32" s="31" t="str" cm="1">
        <f t="array" ref="M32">_xlfn.IFS(
  ISNUMBER(SEARCH("Comunicare - nivel elementar", E32)), 'Indicatori comportamentali'!$E$3,
  ISNUMBER(SEARCH("Comunicare - nivel operațional", E32)), 'Indicatori comportamentali'!$E$4,
  ISNUMBER(SEARCH("Comunicare - nivel extins", E32)), 'Indicatori comportamentali'!$E$5,
  ISNUMBER(SEARCH("Comunicare - nivel strategic", E32)),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32" t="str">
        <f t="shared" si="4"/>
        <v>Preşedinte - consilier de soluţionare a contestaţiilor în domeniul achiziţiilor publice, n/a</v>
      </c>
      <c r="O32" s="31" t="str" cm="1">
        <f t="array" ref="O32">_xlfn.IFS(
  ISNUMBER(SEARCH("Lucru în echipă - nivel elementar", E32)), 'Indicatori comportamentali'!$F$3,
  ISNUMBER(SEARCH("Lucru în echipă - nivel operațional", E32)), 'Indicatori comportamentali'!$F$4,
  ISNUMBER(SEARCH("Lucru în echipă - nivel extins", E32)), 'Indicatori comportamentali'!$F$5,
  ISNUMBER(SEARCH("Lucru în echipă - nivel strategic", E32)),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32" t="str">
        <f t="shared" si="5"/>
        <v>Preşedinte - consilier de soluţionare a contestaţiilor în domeniul achiziţiilor publice, n/a</v>
      </c>
      <c r="Q32" s="31" t="str" cm="1">
        <f t="array" ref="Q32">_xlfn.IFS(
  ISNUMBER(SEARCH("Orientare către cetățean - nivel elementar", E32)), 'Indicatori comportamentali'!$G$3,
  ISNUMBER(SEARCH("Orientare către cetățean - nivel operațional", E32)), 'Indicatori comportamentali'!$G$4,
  ISNUMBER(SEARCH("Orientare către cetățean - nivel extins", E32)), 'Indicatori comportamentali'!$G$5,
  ISNUMBER(SEARCH("Orientare către cetățean - nivel strategic", E32)),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32" t="str">
        <f t="shared" si="6"/>
        <v>Preşedinte - consilier de soluţionare a contestaţiilor în domeniul achiziţiilor publice, n/a</v>
      </c>
      <c r="S32" s="31" t="str" cm="1">
        <f t="array" ref="S32">_xlfn.IFS(
  ISNUMBER(SEARCH("Integritate - nivel elementar", E32)), 'Indicatori comportamentali'!$H$3,
  ISNUMBER(SEARCH("Integritate - nivel operațional", E32)), 'Indicatori comportamentali'!$H$4,
  ISNUMBER(SEARCH("Integritate - nivel extins", E32)), 'Indicatori comportamentali'!$H$5,
  ISNUMBER(SEARCH("Integritate - nivel strategic", E32)),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32" t="str">
        <f t="shared" si="7"/>
        <v>Preşedinte - consilier de soluţionare a contestaţiilor în domeniul achiziţiilor publice, n/a</v>
      </c>
      <c r="U32" s="31" t="str" cm="1">
        <f t="array" ref="U32">_xlfn.IFS(
  ISNUMBER(SEARCH("Managementul performanței - nivel elementar", E32)), 'Indicatori comportamentali'!$I$3,
  ISNUMBER(SEARCH("Managementul performanței - nivel operațional", E32)), 'Indicatori comportamentali'!$I$4,
  ISNUMBER(SEARCH("Managementul performanței - nivel extins", E32)), 'Indicatori comportamentali'!$I$5,
  ISNUMBER(SEARCH("Managementul performanței - nivel strategic", E32)),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32" t="str">
        <f t="shared" si="8"/>
        <v>Preşedinte - consilier de soluţionare a contestaţiilor în domeniul achiziţiilor publice, n/a</v>
      </c>
      <c r="W32" s="31" t="str" cm="1">
        <f t="array" ref="W32">_xlfn.IFS(
  ISNUMBER(SEARCH("Dezvoltarea echipei - nivel elementar", E32)), 'Indicatori comportamentali'!$J$3,
  ISNUMBER(SEARCH("Dezvoltarea echipei - nivel operațional", E32)), 'Indicatori comportamentali'!$J$4,
  ISNUMBER(SEARCH("Dezvoltarea echipei - nivel extins", E32)), 'Indicatori comportamentali'!$J$5,
  ISNUMBER(SEARCH("Dezvoltarea echipei - nivel strategic", E32)),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2" t="str">
        <f t="shared" si="9"/>
        <v>Preşedinte - consilier de soluţionare a contestaţiilor în domeniul achiziţiilor publice, n/a</v>
      </c>
      <c r="Y32" s="31" t="str" cm="1">
        <f t="array" ref="Y32">_xlfn.IFS(
  ISNUMBER(SEARCH("Generarea angajamentului - nivel elementar", E32)), 'Indicatori comportamentali'!$K$3,
  ISNUMBER(SEARCH("Generarea angajamentului - nivel operațional", E32)), 'Indicatori comportamentali'!$K$4,
  ISNUMBER(SEARCH("Generarea angajamentului - nivel extins", E32)), 'Indicatori comportamentali'!$K$5,
  ISNUMBER(SEARCH("Generarea angajamentului - nivel strategic", E32)),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32" t="str">
        <f t="shared" si="10"/>
        <v>Preşedinte - consilier de soluţionare a contestaţiilor în domeniul achiziţiilor publice, n/a</v>
      </c>
      <c r="AA32" s="31" t="str" cm="1">
        <f t="array" ref="AA32">_xlfn.IFS(
  ISNUMBER(SEARCH("Promovarea inovației și inițierea schimbării - nivel elementar", E32)), 'Indicatori comportamentali'!$L$3,
  ISNUMBER(SEARCH("Promovarea inovației și inițierea schimbării - nivel operațional", E32)), 'Indicatori comportamentali'!$L$4,
  ISNUMBER(SEARCH("Promovarea inovației și inițierea schimbării - nivel extins", E32)), 'Indicatori comportamentali'!$L$5,
  ISNUMBER(SEARCH("Promovarea inovației și inițierea schimbării - nivel strategic", E32)),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33" spans="1:27" ht="374.4" x14ac:dyDescent="0.3">
      <c r="A33" t="s">
        <v>126</v>
      </c>
      <c r="B33" t="s">
        <v>64</v>
      </c>
      <c r="C33" t="s">
        <v>163</v>
      </c>
      <c r="D33" t="str">
        <f t="shared" si="11"/>
        <v>Șef administraţie, n/a</v>
      </c>
      <c r="E33" s="32" t="s">
        <v>86</v>
      </c>
      <c r="F33" t="str">
        <f t="shared" si="0"/>
        <v>Șef administraţie, n/a</v>
      </c>
      <c r="G33" s="31" t="str" cm="1">
        <f t="array" ref="G33">_xlfn.IFS(
  ISNUMBER(SEARCH("Rezolvarea de probleme și luarea deciziilor - nivel elementar", E33)), 'Indicatori comportamentali'!$B$3,
  ISNUMBER(SEARCH("Rezolvarea de probleme și luarea deciziilor - nivel operațional", E33)), 'Indicatori comportamentali'!$B$4,
  ISNUMBER(SEARCH("Rezolvarea de probleme și luarea deciziilor - nivel extins", E33)), 'Indicatori comportamentali'!$B$5,
  ISNUMBER(SEARCH("Rezolvarea de probleme și luarea deciziilor - nivel strategic", E33)),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33" t="str">
        <f t="shared" si="1"/>
        <v>Șef administraţie, n/a</v>
      </c>
      <c r="I33" s="31" t="str" cm="1">
        <f t="array" ref="I33">_xlfn.IFS(
  ISNUMBER(SEARCH("Inițiativă - nivel elementar", E33)), 'Indicatori comportamentali'!$C$3,
  ISNUMBER(SEARCH("Inițiativă - nivel operațional", E33)), 'Indicatori comportamentali'!$C$4,
  ISNUMBER(SEARCH("Inițiativă - nivel extins", E33)), 'Indicatori comportamentali'!$C$5,
  ISNUMBER(SEARCH("Inițiativă - nivel strategic", E33)),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3" t="str">
        <f t="shared" si="2"/>
        <v>Șef administraţie, n/a</v>
      </c>
      <c r="K33" s="31" t="str" cm="1">
        <f t="array" ref="K33">_xlfn.IFS(
  ISNUMBER(SEARCH("Planificare și organizare - nivel elementar", E33)), 'Indicatori comportamentali'!$D$3,
  ISNUMBER(SEARCH("Planificare și organizare - nivel operațional", E33)), 'Indicatori comportamentali'!$D$4,
  ISNUMBER(SEARCH("Planificare și organizare - nivel extins", E33)), 'Indicatori comportamentali'!$D$5,
  ISNUMBER(SEARCH("Planificare și organizare - nivel strategic", E33)),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33" t="str">
        <f t="shared" si="3"/>
        <v>Șef administraţie, n/a</v>
      </c>
      <c r="M33" s="31" t="str" cm="1">
        <f t="array" ref="M33">_xlfn.IFS(
  ISNUMBER(SEARCH("Comunicare - nivel elementar", E33)), 'Indicatori comportamentali'!$E$3,
  ISNUMBER(SEARCH("Comunicare - nivel operațional", E33)), 'Indicatori comportamentali'!$E$4,
  ISNUMBER(SEARCH("Comunicare - nivel extins", E33)), 'Indicatori comportamentali'!$E$5,
  ISNUMBER(SEARCH("Comunicare - nivel strategic", E33)),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33" t="str">
        <f t="shared" si="4"/>
        <v>Șef administraţie, n/a</v>
      </c>
      <c r="O33" s="31" t="str" cm="1">
        <f t="array" ref="O33">_xlfn.IFS(
  ISNUMBER(SEARCH("Lucru în echipă - nivel elementar", E33)), 'Indicatori comportamentali'!$F$3,
  ISNUMBER(SEARCH("Lucru în echipă - nivel operațional", E33)), 'Indicatori comportamentali'!$F$4,
  ISNUMBER(SEARCH("Lucru în echipă - nivel extins", E33)), 'Indicatori comportamentali'!$F$5,
  ISNUMBER(SEARCH("Lucru în echipă - nivel strategic", E33)),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33" t="str">
        <f t="shared" si="5"/>
        <v>Șef administraţie, n/a</v>
      </c>
      <c r="Q33" s="31" t="str" cm="1">
        <f t="array" ref="Q33">_xlfn.IFS(
  ISNUMBER(SEARCH("Orientare către cetățean - nivel elementar", E33)), 'Indicatori comportamentali'!$G$3,
  ISNUMBER(SEARCH("Orientare către cetățean - nivel operațional", E33)), 'Indicatori comportamentali'!$G$4,
  ISNUMBER(SEARCH("Orientare către cetățean - nivel extins", E33)), 'Indicatori comportamentali'!$G$5,
  ISNUMBER(SEARCH("Orientare către cetățean - nivel strategic", E33)),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33" t="str">
        <f t="shared" si="6"/>
        <v>Șef administraţie, n/a</v>
      </c>
      <c r="S33" s="31" t="str" cm="1">
        <f t="array" ref="S33">_xlfn.IFS(
  ISNUMBER(SEARCH("Integritate - nivel elementar", E33)), 'Indicatori comportamentali'!$H$3,
  ISNUMBER(SEARCH("Integritate - nivel operațional", E33)), 'Indicatori comportamentali'!$H$4,
  ISNUMBER(SEARCH("Integritate - nivel extins", E33)), 'Indicatori comportamentali'!$H$5,
  ISNUMBER(SEARCH("Integritate - nivel strategic", E33)),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33" t="str">
        <f t="shared" si="7"/>
        <v>Șef administraţie, n/a</v>
      </c>
      <c r="U33" s="31" t="str" cm="1">
        <f t="array" ref="U33">_xlfn.IFS(
  ISNUMBER(SEARCH("Managementul performanței - nivel elementar", E33)), 'Indicatori comportamentali'!$I$3,
  ISNUMBER(SEARCH("Managementul performanței - nivel operațional", E33)), 'Indicatori comportamentali'!$I$4,
  ISNUMBER(SEARCH("Managementul performanței - nivel extins", E33)), 'Indicatori comportamentali'!$I$5,
  ISNUMBER(SEARCH("Managementul performanței - nivel strategic", E33)),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33" t="str">
        <f t="shared" si="8"/>
        <v>Șef administraţie, n/a</v>
      </c>
      <c r="W33" s="31" t="str" cm="1">
        <f t="array" ref="W33">_xlfn.IFS(
  ISNUMBER(SEARCH("Dezvoltarea echipei - nivel elementar", E33)), 'Indicatori comportamentali'!$J$3,
  ISNUMBER(SEARCH("Dezvoltarea echipei - nivel operațional", E33)), 'Indicatori comportamentali'!$J$4,
  ISNUMBER(SEARCH("Dezvoltarea echipei - nivel extins", E33)), 'Indicatori comportamentali'!$J$5,
  ISNUMBER(SEARCH("Dezvoltarea echipei - nivel strategic", E33)),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3" t="str">
        <f t="shared" si="9"/>
        <v>Șef administraţie, n/a</v>
      </c>
      <c r="Y33" s="31" t="str" cm="1">
        <f t="array" ref="Y33">_xlfn.IFS(
  ISNUMBER(SEARCH("Generarea angajamentului - nivel elementar", E33)), 'Indicatori comportamentali'!$K$3,
  ISNUMBER(SEARCH("Generarea angajamentului - nivel operațional", E33)), 'Indicatori comportamentali'!$K$4,
  ISNUMBER(SEARCH("Generarea angajamentului - nivel extins", E33)), 'Indicatori comportamentali'!$K$5,
  ISNUMBER(SEARCH("Generarea angajamentului - nivel strategic", E33)),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33" t="str">
        <f t="shared" si="10"/>
        <v>Șef administraţie, n/a</v>
      </c>
      <c r="AA33" s="31" t="str" cm="1">
        <f t="array" ref="AA33">_xlfn.IFS(
  ISNUMBER(SEARCH("Promovarea inovației și inițierea schimbării - nivel elementar", E33)), 'Indicatori comportamentali'!$L$3,
  ISNUMBER(SEARCH("Promovarea inovației și inițierea schimbării - nivel operațional", E33)), 'Indicatori comportamentali'!$L$4,
  ISNUMBER(SEARCH("Promovarea inovației și inițierea schimbării - nivel extins", E33)), 'Indicatori comportamentali'!$L$5,
  ISNUMBER(SEARCH("Promovarea inovației și inițierea schimbării - nivel strategic", E33)),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34" spans="1:27" ht="374.4" x14ac:dyDescent="0.3">
      <c r="A34" t="s">
        <v>127</v>
      </c>
      <c r="B34" t="s">
        <v>64</v>
      </c>
      <c r="C34" t="s">
        <v>163</v>
      </c>
      <c r="D34" t="str">
        <f t="shared" si="11"/>
        <v>Șef administraţie adjunct, n/a</v>
      </c>
      <c r="E34" s="32" t="s">
        <v>86</v>
      </c>
      <c r="F34" t="str">
        <f t="shared" si="0"/>
        <v>Șef administraţie adjunct, n/a</v>
      </c>
      <c r="G34" s="31" t="str" cm="1">
        <f t="array" ref="G34">_xlfn.IFS(
  ISNUMBER(SEARCH("Rezolvarea de probleme și luarea deciziilor - nivel elementar", E34)), 'Indicatori comportamentali'!$B$3,
  ISNUMBER(SEARCH("Rezolvarea de probleme și luarea deciziilor - nivel operațional", E34)), 'Indicatori comportamentali'!$B$4,
  ISNUMBER(SEARCH("Rezolvarea de probleme și luarea deciziilor - nivel extins", E34)), 'Indicatori comportamentali'!$B$5,
  ISNUMBER(SEARCH("Rezolvarea de probleme și luarea deciziilor - nivel strategic", E34)),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34" t="str">
        <f t="shared" si="1"/>
        <v>Șef administraţie adjunct, n/a</v>
      </c>
      <c r="I34" s="31" t="str" cm="1">
        <f t="array" ref="I34">_xlfn.IFS(
  ISNUMBER(SEARCH("Inițiativă - nivel elementar", E34)), 'Indicatori comportamentali'!$C$3,
  ISNUMBER(SEARCH("Inițiativă - nivel operațional", E34)), 'Indicatori comportamentali'!$C$4,
  ISNUMBER(SEARCH("Inițiativă - nivel extins", E34)), 'Indicatori comportamentali'!$C$5,
  ISNUMBER(SEARCH("Inițiativă - nivel strategic", E34)),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4" t="str">
        <f t="shared" si="2"/>
        <v>Șef administraţie adjunct, n/a</v>
      </c>
      <c r="K34" s="31" t="str" cm="1">
        <f t="array" ref="K34">_xlfn.IFS(
  ISNUMBER(SEARCH("Planificare și organizare - nivel elementar", E34)), 'Indicatori comportamentali'!$D$3,
  ISNUMBER(SEARCH("Planificare și organizare - nivel operațional", E34)), 'Indicatori comportamentali'!$D$4,
  ISNUMBER(SEARCH("Planificare și organizare - nivel extins", E34)), 'Indicatori comportamentali'!$D$5,
  ISNUMBER(SEARCH("Planificare și organizare - nivel strategic", E34)),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34" t="str">
        <f t="shared" si="3"/>
        <v>Șef administraţie adjunct, n/a</v>
      </c>
      <c r="M34" s="31" t="str" cm="1">
        <f t="array" ref="M34">_xlfn.IFS(
  ISNUMBER(SEARCH("Comunicare - nivel elementar", E34)), 'Indicatori comportamentali'!$E$3,
  ISNUMBER(SEARCH("Comunicare - nivel operațional", E34)), 'Indicatori comportamentali'!$E$4,
  ISNUMBER(SEARCH("Comunicare - nivel extins", E34)), 'Indicatori comportamentali'!$E$5,
  ISNUMBER(SEARCH("Comunicare - nivel strategic", E34)),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34" t="str">
        <f t="shared" si="4"/>
        <v>Șef administraţie adjunct, n/a</v>
      </c>
      <c r="O34" s="31" t="str" cm="1">
        <f t="array" ref="O34">_xlfn.IFS(
  ISNUMBER(SEARCH("Lucru în echipă - nivel elementar", E34)), 'Indicatori comportamentali'!$F$3,
  ISNUMBER(SEARCH("Lucru în echipă - nivel operațional", E34)), 'Indicatori comportamentali'!$F$4,
  ISNUMBER(SEARCH("Lucru în echipă - nivel extins", E34)), 'Indicatori comportamentali'!$F$5,
  ISNUMBER(SEARCH("Lucru în echipă - nivel strategic", E34)),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34" t="str">
        <f t="shared" si="5"/>
        <v>Șef administraţie adjunct, n/a</v>
      </c>
      <c r="Q34" s="31" t="str" cm="1">
        <f t="array" ref="Q34">_xlfn.IFS(
  ISNUMBER(SEARCH("Orientare către cetățean - nivel elementar", E34)), 'Indicatori comportamentali'!$G$3,
  ISNUMBER(SEARCH("Orientare către cetățean - nivel operațional", E34)), 'Indicatori comportamentali'!$G$4,
  ISNUMBER(SEARCH("Orientare către cetățean - nivel extins", E34)), 'Indicatori comportamentali'!$G$5,
  ISNUMBER(SEARCH("Orientare către cetățean - nivel strategic", E34)),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34" t="str">
        <f t="shared" si="6"/>
        <v>Șef administraţie adjunct, n/a</v>
      </c>
      <c r="S34" s="31" t="str" cm="1">
        <f t="array" ref="S34">_xlfn.IFS(
  ISNUMBER(SEARCH("Integritate - nivel elementar", E34)), 'Indicatori comportamentali'!$H$3,
  ISNUMBER(SEARCH("Integritate - nivel operațional", E34)), 'Indicatori comportamentali'!$H$4,
  ISNUMBER(SEARCH("Integritate - nivel extins", E34)), 'Indicatori comportamentali'!$H$5,
  ISNUMBER(SEARCH("Integritate - nivel strategic", E34)),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34" t="str">
        <f t="shared" si="7"/>
        <v>Șef administraţie adjunct, n/a</v>
      </c>
      <c r="U34" s="31" t="str" cm="1">
        <f t="array" ref="U34">_xlfn.IFS(
  ISNUMBER(SEARCH("Managementul performanței - nivel elementar", E34)), 'Indicatori comportamentali'!$I$3,
  ISNUMBER(SEARCH("Managementul performanței - nivel operațional", E34)), 'Indicatori comportamentali'!$I$4,
  ISNUMBER(SEARCH("Managementul performanței - nivel extins", E34)), 'Indicatori comportamentali'!$I$5,
  ISNUMBER(SEARCH("Managementul performanței - nivel strategic", E34)),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34" t="str">
        <f t="shared" si="8"/>
        <v>Șef administraţie adjunct, n/a</v>
      </c>
      <c r="W34" s="31" t="str" cm="1">
        <f t="array" ref="W34">_xlfn.IFS(
  ISNUMBER(SEARCH("Dezvoltarea echipei - nivel elementar", E34)), 'Indicatori comportamentali'!$J$3,
  ISNUMBER(SEARCH("Dezvoltarea echipei - nivel operațional", E34)), 'Indicatori comportamentali'!$J$4,
  ISNUMBER(SEARCH("Dezvoltarea echipei - nivel extins", E34)), 'Indicatori comportamentali'!$J$5,
  ISNUMBER(SEARCH("Dezvoltarea echipei - nivel strategic", E34)),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4" t="str">
        <f t="shared" si="9"/>
        <v>Șef administraţie adjunct, n/a</v>
      </c>
      <c r="Y34" s="31" t="str" cm="1">
        <f t="array" ref="Y34">_xlfn.IFS(
  ISNUMBER(SEARCH("Generarea angajamentului - nivel elementar", E34)), 'Indicatori comportamentali'!$K$3,
  ISNUMBER(SEARCH("Generarea angajamentului - nivel operațional", E34)), 'Indicatori comportamentali'!$K$4,
  ISNUMBER(SEARCH("Generarea angajamentului - nivel extins", E34)), 'Indicatori comportamentali'!$K$5,
  ISNUMBER(SEARCH("Generarea angajamentului - nivel strategic", E34)),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34" t="str">
        <f t="shared" si="10"/>
        <v>Șef administraţie adjunct, n/a</v>
      </c>
      <c r="AA34" s="31" t="str" cm="1">
        <f t="array" ref="AA34">_xlfn.IFS(
  ISNUMBER(SEARCH("Promovarea inovației și inițierea schimbării - nivel elementar", E34)), 'Indicatori comportamentali'!$L$3,
  ISNUMBER(SEARCH("Promovarea inovației și inițierea schimbării - nivel operațional", E34)), 'Indicatori comportamentali'!$L$4,
  ISNUMBER(SEARCH("Promovarea inovației și inițierea schimbării - nivel extins", E34)), 'Indicatori comportamentali'!$L$5,
  ISNUMBER(SEARCH("Promovarea inovației și inițierea schimbării - nivel strategic", E34)),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35" spans="1:27" ht="374.4" x14ac:dyDescent="0.3">
      <c r="A35" t="s">
        <v>128</v>
      </c>
      <c r="B35" t="s">
        <v>64</v>
      </c>
      <c r="C35" t="s">
        <v>163</v>
      </c>
      <c r="D35" t="str">
        <f t="shared" si="11"/>
        <v>Șef birou vamal, n/a</v>
      </c>
      <c r="E35" s="32" t="s">
        <v>86</v>
      </c>
      <c r="F35" t="str">
        <f t="shared" si="0"/>
        <v>Șef birou vamal, n/a</v>
      </c>
      <c r="G35" s="31" t="str" cm="1">
        <f t="array" ref="G35">_xlfn.IFS(
  ISNUMBER(SEARCH("Rezolvarea de probleme și luarea deciziilor - nivel elementar", E35)), 'Indicatori comportamentali'!$B$3,
  ISNUMBER(SEARCH("Rezolvarea de probleme și luarea deciziilor - nivel operațional", E35)), 'Indicatori comportamentali'!$B$4,
  ISNUMBER(SEARCH("Rezolvarea de probleme și luarea deciziilor - nivel extins", E35)), 'Indicatori comportamentali'!$B$5,
  ISNUMBER(SEARCH("Rezolvarea de probleme și luarea deciziilor - nivel strategic", E35)),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35" t="str">
        <f t="shared" si="1"/>
        <v>Șef birou vamal, n/a</v>
      </c>
      <c r="I35" s="31" t="str" cm="1">
        <f t="array" ref="I35">_xlfn.IFS(
  ISNUMBER(SEARCH("Inițiativă - nivel elementar", E35)), 'Indicatori comportamentali'!$C$3,
  ISNUMBER(SEARCH("Inițiativă - nivel operațional", E35)), 'Indicatori comportamentali'!$C$4,
  ISNUMBER(SEARCH("Inițiativă - nivel extins", E35)), 'Indicatori comportamentali'!$C$5,
  ISNUMBER(SEARCH("Inițiativă - nivel strategic", E35)),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5" t="str">
        <f t="shared" si="2"/>
        <v>Șef birou vamal, n/a</v>
      </c>
      <c r="K35" s="31" t="str" cm="1">
        <f t="array" ref="K35">_xlfn.IFS(
  ISNUMBER(SEARCH("Planificare și organizare - nivel elementar", E35)), 'Indicatori comportamentali'!$D$3,
  ISNUMBER(SEARCH("Planificare și organizare - nivel operațional", E35)), 'Indicatori comportamentali'!$D$4,
  ISNUMBER(SEARCH("Planificare și organizare - nivel extins", E35)), 'Indicatori comportamentali'!$D$5,
  ISNUMBER(SEARCH("Planificare și organizare - nivel strategic", E35)),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35" t="str">
        <f t="shared" si="3"/>
        <v>Șef birou vamal, n/a</v>
      </c>
      <c r="M35" s="31" t="str" cm="1">
        <f t="array" ref="M35">_xlfn.IFS(
  ISNUMBER(SEARCH("Comunicare - nivel elementar", E35)), 'Indicatori comportamentali'!$E$3,
  ISNUMBER(SEARCH("Comunicare - nivel operațional", E35)), 'Indicatori comportamentali'!$E$4,
  ISNUMBER(SEARCH("Comunicare - nivel extins", E35)), 'Indicatori comportamentali'!$E$5,
  ISNUMBER(SEARCH("Comunicare - nivel strategic", E35)),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35" t="str">
        <f t="shared" si="4"/>
        <v>Șef birou vamal, n/a</v>
      </c>
      <c r="O35" s="31" t="str" cm="1">
        <f t="array" ref="O35">_xlfn.IFS(
  ISNUMBER(SEARCH("Lucru în echipă - nivel elementar", E35)), 'Indicatori comportamentali'!$F$3,
  ISNUMBER(SEARCH("Lucru în echipă - nivel operațional", E35)), 'Indicatori comportamentali'!$F$4,
  ISNUMBER(SEARCH("Lucru în echipă - nivel extins", E35)), 'Indicatori comportamentali'!$F$5,
  ISNUMBER(SEARCH("Lucru în echipă - nivel strategic", E35)),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35" t="str">
        <f t="shared" si="5"/>
        <v>Șef birou vamal, n/a</v>
      </c>
      <c r="Q35" s="31" t="str" cm="1">
        <f t="array" ref="Q35">_xlfn.IFS(
  ISNUMBER(SEARCH("Orientare către cetățean - nivel elementar", E35)), 'Indicatori comportamentali'!$G$3,
  ISNUMBER(SEARCH("Orientare către cetățean - nivel operațional", E35)), 'Indicatori comportamentali'!$G$4,
  ISNUMBER(SEARCH("Orientare către cetățean - nivel extins", E35)), 'Indicatori comportamentali'!$G$5,
  ISNUMBER(SEARCH("Orientare către cetățean - nivel strategic", E35)),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35" t="str">
        <f t="shared" si="6"/>
        <v>Șef birou vamal, n/a</v>
      </c>
      <c r="S35" s="31" t="str" cm="1">
        <f t="array" ref="S35">_xlfn.IFS(
  ISNUMBER(SEARCH("Integritate - nivel elementar", E35)), 'Indicatori comportamentali'!$H$3,
  ISNUMBER(SEARCH("Integritate - nivel operațional", E35)), 'Indicatori comportamentali'!$H$4,
  ISNUMBER(SEARCH("Integritate - nivel extins", E35)), 'Indicatori comportamentali'!$H$5,
  ISNUMBER(SEARCH("Integritate - nivel strategic", E35)),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35" t="str">
        <f t="shared" si="7"/>
        <v>Șef birou vamal, n/a</v>
      </c>
      <c r="U35" s="31" t="str" cm="1">
        <f t="array" ref="U35">_xlfn.IFS(
  ISNUMBER(SEARCH("Managementul performanței - nivel elementar", E35)), 'Indicatori comportamentali'!$I$3,
  ISNUMBER(SEARCH("Managementul performanței - nivel operațional", E35)), 'Indicatori comportamentali'!$I$4,
  ISNUMBER(SEARCH("Managementul performanței - nivel extins", E35)), 'Indicatori comportamentali'!$I$5,
  ISNUMBER(SEARCH("Managementul performanței - nivel strategic", E35)),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35" t="str">
        <f t="shared" si="8"/>
        <v>Șef birou vamal, n/a</v>
      </c>
      <c r="W35" s="31" t="str" cm="1">
        <f t="array" ref="W35">_xlfn.IFS(
  ISNUMBER(SEARCH("Dezvoltarea echipei - nivel elementar", E35)), 'Indicatori comportamentali'!$J$3,
  ISNUMBER(SEARCH("Dezvoltarea echipei - nivel operațional", E35)), 'Indicatori comportamentali'!$J$4,
  ISNUMBER(SEARCH("Dezvoltarea echipei - nivel extins", E35)), 'Indicatori comportamentali'!$J$5,
  ISNUMBER(SEARCH("Dezvoltarea echipei - nivel strategic", E35)),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5" t="str">
        <f t="shared" si="9"/>
        <v>Șef birou vamal, n/a</v>
      </c>
      <c r="Y35" s="31" t="str" cm="1">
        <f t="array" ref="Y35">_xlfn.IFS(
  ISNUMBER(SEARCH("Generarea angajamentului - nivel elementar", E35)), 'Indicatori comportamentali'!$K$3,
  ISNUMBER(SEARCH("Generarea angajamentului - nivel operațional", E35)), 'Indicatori comportamentali'!$K$4,
  ISNUMBER(SEARCH("Generarea angajamentului - nivel extins", E35)), 'Indicatori comportamentali'!$K$5,
  ISNUMBER(SEARCH("Generarea angajamentului - nivel strategic", E35)),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35" t="str">
        <f t="shared" si="10"/>
        <v>Șef birou vamal, n/a</v>
      </c>
      <c r="AA35" s="31" t="str" cm="1">
        <f t="array" ref="AA35">_xlfn.IFS(
  ISNUMBER(SEARCH("Promovarea inovației și inițierea schimbării - nivel elementar", E35)), 'Indicatori comportamentali'!$L$3,
  ISNUMBER(SEARCH("Promovarea inovației și inițierea schimbării - nivel operațional", E35)), 'Indicatori comportamentali'!$L$4,
  ISNUMBER(SEARCH("Promovarea inovației și inițierea schimbării - nivel extins", E35)), 'Indicatori comportamentali'!$L$5,
  ISNUMBER(SEARCH("Promovarea inovației și inițierea schimbării - nivel strategic", E35)),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36" spans="1:27" ht="360" x14ac:dyDescent="0.3">
      <c r="A36" t="s">
        <v>129</v>
      </c>
      <c r="B36" t="s">
        <v>64</v>
      </c>
      <c r="C36" t="s">
        <v>163</v>
      </c>
      <c r="D36" t="str">
        <f t="shared" si="11"/>
        <v>Șef adjunct birou vamal, n/a</v>
      </c>
      <c r="E36" s="32" t="s">
        <v>193</v>
      </c>
      <c r="F36" t="str">
        <f t="shared" si="0"/>
        <v>Șef adjunct birou vamal, n/a</v>
      </c>
      <c r="G36" s="31" t="str" cm="1">
        <f t="array" ref="G36">_xlfn.IFS(
  ISNUMBER(SEARCH("Rezolvarea de probleme și luarea deciziilor - nivel elementar", E36)), 'Indicatori comportamentali'!$B$3,
  ISNUMBER(SEARCH("Rezolvarea de probleme și luarea deciziilor - nivel operațional", E36)), 'Indicatori comportamentali'!$B$4,
  ISNUMBER(SEARCH("Rezolvarea de probleme și luarea deciziilor - nivel extins", E36)), 'Indicatori comportamentali'!$B$5,
  ISNUMBER(SEARCH("Rezolvarea de probleme și luarea deciziilor - nivel strategic", E36)),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36" t="str">
        <f t="shared" si="1"/>
        <v>Șef adjunct birou vamal, n/a</v>
      </c>
      <c r="I36" s="31" t="str" cm="1">
        <f t="array" ref="I36">_xlfn.IFS(
  ISNUMBER(SEARCH("Inițiativă - nivel elementar", E36)), 'Indicatori comportamentali'!$C$3,
  ISNUMBER(SEARCH("Inițiativă - nivel operațional", E36)), 'Indicatori comportamentali'!$C$4,
  ISNUMBER(SEARCH("Inițiativă - nivel extins", E36)), 'Indicatori comportamentali'!$C$5,
  ISNUMBER(SEARCH("Inițiativă - nivel strategic", E36)),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6" t="str">
        <f t="shared" si="2"/>
        <v>Șef adjunct birou vamal, n/a</v>
      </c>
      <c r="K36" s="31" t="str" cm="1">
        <f t="array" ref="K36">_xlfn.IFS(
  ISNUMBER(SEARCH("Planificare și organizare - nivel elementar", E36)), 'Indicatori comportamentali'!$D$3,
  ISNUMBER(SEARCH("Planificare și organizare - nivel operațional", E36)), 'Indicatori comportamentali'!$D$4,
  ISNUMBER(SEARCH("Planificare și organizare - nivel extins", E36)), 'Indicatori comportamentali'!$D$5,
  ISNUMBER(SEARCH("Planificare și organizare - nivel strategic", E36)),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36" t="str">
        <f t="shared" si="3"/>
        <v>Șef adjunct birou vamal, n/a</v>
      </c>
      <c r="M36" s="31" t="str" cm="1">
        <f t="array" ref="M36">_xlfn.IFS(
  ISNUMBER(SEARCH("Comunicare - nivel elementar", E36)), 'Indicatori comportamentali'!$E$3,
  ISNUMBER(SEARCH("Comunicare - nivel operațional", E36)), 'Indicatori comportamentali'!$E$4,
  ISNUMBER(SEARCH("Comunicare - nivel extins", E36)), 'Indicatori comportamentali'!$E$5,
  ISNUMBER(SEARCH("Comunicare - nivel strategic", E36)),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36" t="str">
        <f t="shared" si="4"/>
        <v>Șef adjunct birou vamal, n/a</v>
      </c>
      <c r="O36" s="31" t="str" cm="1">
        <f t="array" ref="O36">_xlfn.IFS(
  ISNUMBER(SEARCH("Lucru în echipă - nivel elementar", E36)), 'Indicatori comportamentali'!$F$3,
  ISNUMBER(SEARCH("Lucru în echipă - nivel operațional", E36)), 'Indicatori comportamentali'!$F$4,
  ISNUMBER(SEARCH("Lucru în echipă - nivel extins", E36)), 'Indicatori comportamentali'!$F$5,
  ISNUMBER(SEARCH("Lucru în echipă - nivel strategic", E36)),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36" t="str">
        <f t="shared" si="5"/>
        <v>Șef adjunct birou vamal, n/a</v>
      </c>
      <c r="Q36" s="31" t="str" cm="1">
        <f t="array" ref="Q36">_xlfn.IFS(
  ISNUMBER(SEARCH("Orientare către cetățean - nivel elementar", E36)), 'Indicatori comportamentali'!$G$3,
  ISNUMBER(SEARCH("Orientare către cetățean - nivel operațional", E36)), 'Indicatori comportamentali'!$G$4,
  ISNUMBER(SEARCH("Orientare către cetățean - nivel extins", E36)), 'Indicatori comportamentali'!$G$5,
  ISNUMBER(SEARCH("Orientare către cetățean - nivel strategic", E36)),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36" t="str">
        <f t="shared" si="6"/>
        <v>Șef adjunct birou vamal, n/a</v>
      </c>
      <c r="S36" s="31" t="str" cm="1">
        <f t="array" ref="S36">_xlfn.IFS(
  ISNUMBER(SEARCH("Integritate - nivel elementar", E36)), 'Indicatori comportamentali'!$H$3,
  ISNUMBER(SEARCH("Integritate - nivel operațional", E36)), 'Indicatori comportamentali'!$H$4,
  ISNUMBER(SEARCH("Integritate - nivel extins", E36)), 'Indicatori comportamentali'!$H$5,
  ISNUMBER(SEARCH("Integritate - nivel strategic", E36)),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36" t="str">
        <f t="shared" si="7"/>
        <v>Șef adjunct birou vamal, n/a</v>
      </c>
      <c r="U36" s="31" t="str" cm="1">
        <f t="array" ref="U36">_xlfn.IFS(
  ISNUMBER(SEARCH("Managementul performanței - nivel elementar", E36)), 'Indicatori comportamentali'!$I$3,
  ISNUMBER(SEARCH("Managementul performanței - nivel operațional", E36)), 'Indicatori comportamentali'!$I$4,
  ISNUMBER(SEARCH("Managementul performanței - nivel extins", E36)), 'Indicatori comportamentali'!$I$5,
  ISNUMBER(SEARCH("Managementul performanței - nivel strategic", E36)),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36" t="str">
        <f t="shared" si="8"/>
        <v>Șef adjunct birou vamal, n/a</v>
      </c>
      <c r="W36" s="31" t="str" cm="1">
        <f t="array" ref="W36">_xlfn.IFS(
  ISNUMBER(SEARCH("Dezvoltarea echipei - nivel elementar", E36)), 'Indicatori comportamentali'!$J$3,
  ISNUMBER(SEARCH("Dezvoltarea echipei - nivel operațional", E36)), 'Indicatori comportamentali'!$J$4,
  ISNUMBER(SEARCH("Dezvoltarea echipei - nivel extins", E36)), 'Indicatori comportamentali'!$J$5,
  ISNUMBER(SEARCH("Dezvoltarea echipei - nivel strategic", E36)),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6" t="str">
        <f t="shared" si="9"/>
        <v>Șef adjunct birou vamal, n/a</v>
      </c>
      <c r="Y36" s="31" t="str" cm="1">
        <f t="array" ref="Y36">_xlfn.IFS(
  ISNUMBER(SEARCH("Generarea angajamentului - nivel elementar", E36)), 'Indicatori comportamentali'!$K$3,
  ISNUMBER(SEARCH("Generarea angajamentului - nivel operațional", E36)), 'Indicatori comportamentali'!$K$4,
  ISNUMBER(SEARCH("Generarea angajamentului - nivel extins", E36)), 'Indicatori comportamentali'!$K$5,
  ISNUMBER(SEARCH("Generarea angajamentului - nivel strategic", E36)), 'Indicatori comportamentali'!$K$6,
  TRUE, "-"
)</f>
        <v>-</v>
      </c>
      <c r="Z36" t="str">
        <f t="shared" si="10"/>
        <v>Șef adjunct birou vamal, n/a</v>
      </c>
      <c r="AA36" s="31" t="str" cm="1">
        <f t="array" ref="AA36">_xlfn.IFS(
  ISNUMBER(SEARCH("Promovarea inovației și inițierea schimbării - nivel elementar", E36)), 'Indicatori comportamentali'!$L$3,
  ISNUMBER(SEARCH("Promovarea inovației și inițierea schimbării - nivel operațional", E36)), 'Indicatori comportamentali'!$L$4,
  ISNUMBER(SEARCH("Promovarea inovației și inițierea schimbării - nivel extins", E36)), 'Indicatori comportamentali'!$L$5,
  ISNUMBER(SEARCH("Promovarea inovației și inițierea schimbării - nivel strategic", E36)), 'Indicatori comportamentali'!$L$6,
  TRUE, "-"
)</f>
        <v>-</v>
      </c>
    </row>
    <row r="37" spans="1:27" ht="374.4" x14ac:dyDescent="0.3">
      <c r="A37" t="s">
        <v>130</v>
      </c>
      <c r="B37" t="s">
        <v>64</v>
      </c>
      <c r="C37" t="s">
        <v>163</v>
      </c>
      <c r="D37" t="str">
        <f t="shared" si="11"/>
        <v>Trezorier-şef, n/a</v>
      </c>
      <c r="E37" s="32" t="s">
        <v>86</v>
      </c>
      <c r="F37" t="str">
        <f t="shared" si="0"/>
        <v>Trezorier-şef, n/a</v>
      </c>
      <c r="G37" s="31" t="str" cm="1">
        <f t="array" ref="G37">_xlfn.IFS(
  ISNUMBER(SEARCH("Rezolvarea de probleme și luarea deciziilor - nivel elementar", E37)), 'Indicatori comportamentali'!$B$3,
  ISNUMBER(SEARCH("Rezolvarea de probleme și luarea deciziilor - nivel operațional", E37)), 'Indicatori comportamentali'!$B$4,
  ISNUMBER(SEARCH("Rezolvarea de probleme și luarea deciziilor - nivel extins", E37)), 'Indicatori comportamentali'!$B$5,
  ISNUMBER(SEARCH("Rezolvarea de probleme și luarea deciziilor - nivel strategic", E37)),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37" t="str">
        <f t="shared" si="1"/>
        <v>Trezorier-şef, n/a</v>
      </c>
      <c r="I37" s="31" t="str" cm="1">
        <f t="array" ref="I37">_xlfn.IFS(
  ISNUMBER(SEARCH("Inițiativă - nivel elementar", E37)), 'Indicatori comportamentali'!$C$3,
  ISNUMBER(SEARCH("Inițiativă - nivel operațional", E37)), 'Indicatori comportamentali'!$C$4,
  ISNUMBER(SEARCH("Inițiativă - nivel extins", E37)), 'Indicatori comportamentali'!$C$5,
  ISNUMBER(SEARCH("Inițiativă - nivel strategic", E37)),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7" t="str">
        <f t="shared" si="2"/>
        <v>Trezorier-şef, n/a</v>
      </c>
      <c r="K37" s="31" t="str" cm="1">
        <f t="array" ref="K37">_xlfn.IFS(
  ISNUMBER(SEARCH("Planificare și organizare - nivel elementar", E37)), 'Indicatori comportamentali'!$D$3,
  ISNUMBER(SEARCH("Planificare și organizare - nivel operațional", E37)), 'Indicatori comportamentali'!$D$4,
  ISNUMBER(SEARCH("Planificare și organizare - nivel extins", E37)), 'Indicatori comportamentali'!$D$5,
  ISNUMBER(SEARCH("Planificare și organizare - nivel strategic", E37)),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37" t="str">
        <f t="shared" si="3"/>
        <v>Trezorier-şef, n/a</v>
      </c>
      <c r="M37" s="31" t="str" cm="1">
        <f t="array" ref="M37">_xlfn.IFS(
  ISNUMBER(SEARCH("Comunicare - nivel elementar", E37)), 'Indicatori comportamentali'!$E$3,
  ISNUMBER(SEARCH("Comunicare - nivel operațional", E37)), 'Indicatori comportamentali'!$E$4,
  ISNUMBER(SEARCH("Comunicare - nivel extins", E37)), 'Indicatori comportamentali'!$E$5,
  ISNUMBER(SEARCH("Comunicare - nivel strategic", E37)),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37" t="str">
        <f t="shared" si="4"/>
        <v>Trezorier-şef, n/a</v>
      </c>
      <c r="O37" s="31" t="str" cm="1">
        <f t="array" ref="O37">_xlfn.IFS(
  ISNUMBER(SEARCH("Lucru în echipă - nivel elementar", E37)), 'Indicatori comportamentali'!$F$3,
  ISNUMBER(SEARCH("Lucru în echipă - nivel operațional", E37)), 'Indicatori comportamentali'!$F$4,
  ISNUMBER(SEARCH("Lucru în echipă - nivel extins", E37)), 'Indicatori comportamentali'!$F$5,
  ISNUMBER(SEARCH("Lucru în echipă - nivel strategic", E37)),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37" t="str">
        <f t="shared" si="5"/>
        <v>Trezorier-şef, n/a</v>
      </c>
      <c r="Q37" s="31" t="str" cm="1">
        <f t="array" ref="Q37">_xlfn.IFS(
  ISNUMBER(SEARCH("Orientare către cetățean - nivel elementar", E37)), 'Indicatori comportamentali'!$G$3,
  ISNUMBER(SEARCH("Orientare către cetățean - nivel operațional", E37)), 'Indicatori comportamentali'!$G$4,
  ISNUMBER(SEARCH("Orientare către cetățean - nivel extins", E37)), 'Indicatori comportamentali'!$G$5,
  ISNUMBER(SEARCH("Orientare către cetățean - nivel strategic", E37)),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37" t="str">
        <f t="shared" si="6"/>
        <v>Trezorier-şef, n/a</v>
      </c>
      <c r="S37" s="31" t="str" cm="1">
        <f t="array" ref="S37">_xlfn.IFS(
  ISNUMBER(SEARCH("Integritate - nivel elementar", E37)), 'Indicatori comportamentali'!$H$3,
  ISNUMBER(SEARCH("Integritate - nivel operațional", E37)), 'Indicatori comportamentali'!$H$4,
  ISNUMBER(SEARCH("Integritate - nivel extins", E37)), 'Indicatori comportamentali'!$H$5,
  ISNUMBER(SEARCH("Integritate - nivel strategic", E37)),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37" t="str">
        <f t="shared" si="7"/>
        <v>Trezorier-şef, n/a</v>
      </c>
      <c r="U37" s="31" t="str" cm="1">
        <f t="array" ref="U37">_xlfn.IFS(
  ISNUMBER(SEARCH("Managementul performanței - nivel elementar", E37)), 'Indicatori comportamentali'!$I$3,
  ISNUMBER(SEARCH("Managementul performanței - nivel operațional", E37)), 'Indicatori comportamentali'!$I$4,
  ISNUMBER(SEARCH("Managementul performanței - nivel extins", E37)), 'Indicatori comportamentali'!$I$5,
  ISNUMBER(SEARCH("Managementul performanței - nivel strategic", E37)),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37" t="str">
        <f t="shared" si="8"/>
        <v>Trezorier-şef, n/a</v>
      </c>
      <c r="W37" s="31" t="str" cm="1">
        <f t="array" ref="W37">_xlfn.IFS(
  ISNUMBER(SEARCH("Dezvoltarea echipei - nivel elementar", E37)), 'Indicatori comportamentali'!$J$3,
  ISNUMBER(SEARCH("Dezvoltarea echipei - nivel operațional", E37)), 'Indicatori comportamentali'!$J$4,
  ISNUMBER(SEARCH("Dezvoltarea echipei - nivel extins", E37)), 'Indicatori comportamentali'!$J$5,
  ISNUMBER(SEARCH("Dezvoltarea echipei - nivel strategic", E37)),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7" t="str">
        <f t="shared" si="9"/>
        <v>Trezorier-şef, n/a</v>
      </c>
      <c r="Y37" s="31" t="str" cm="1">
        <f t="array" ref="Y37">_xlfn.IFS(
  ISNUMBER(SEARCH("Generarea angajamentului - nivel elementar", E37)), 'Indicatori comportamentali'!$K$3,
  ISNUMBER(SEARCH("Generarea angajamentului - nivel operațional", E37)), 'Indicatori comportamentali'!$K$4,
  ISNUMBER(SEARCH("Generarea angajamentului - nivel extins", E37)), 'Indicatori comportamentali'!$K$5,
  ISNUMBER(SEARCH("Generarea angajamentului - nivel strategic", E37)),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37" t="str">
        <f t="shared" si="10"/>
        <v>Trezorier-şef, n/a</v>
      </c>
      <c r="AA37" s="31" t="str" cm="1">
        <f t="array" ref="AA37">_xlfn.IFS(
  ISNUMBER(SEARCH("Promovarea inovației și inițierea schimbării - nivel elementar", E37)), 'Indicatori comportamentali'!$L$3,
  ISNUMBER(SEARCH("Promovarea inovației și inițierea schimbării - nivel operațional", E37)), 'Indicatori comportamentali'!$L$4,
  ISNUMBER(SEARCH("Promovarea inovației și inițierea schimbării - nivel extins", E37)), 'Indicatori comportamentali'!$L$5,
  ISNUMBER(SEARCH("Promovarea inovației și inițierea schimbării - nivel strategic", E37)),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38" spans="1:27" ht="374.4" x14ac:dyDescent="0.3">
      <c r="A38" t="s">
        <v>131</v>
      </c>
      <c r="B38" t="s">
        <v>64</v>
      </c>
      <c r="C38" t="s">
        <v>163</v>
      </c>
      <c r="D38" t="str">
        <f t="shared" si="11"/>
        <v>Trezorier-şef adjunct, n/a</v>
      </c>
      <c r="E38" s="32" t="s">
        <v>86</v>
      </c>
      <c r="F38" t="str">
        <f t="shared" si="0"/>
        <v>Trezorier-şef adjunct, n/a</v>
      </c>
      <c r="G38" s="31" t="str" cm="1">
        <f t="array" ref="G38">_xlfn.IFS(
  ISNUMBER(SEARCH("Rezolvarea de probleme și luarea deciziilor - nivel elementar", E38)), 'Indicatori comportamentali'!$B$3,
  ISNUMBER(SEARCH("Rezolvarea de probleme și luarea deciziilor - nivel operațional", E38)), 'Indicatori comportamentali'!$B$4,
  ISNUMBER(SEARCH("Rezolvarea de probleme și luarea deciziilor - nivel extins", E38)), 'Indicatori comportamentali'!$B$5,
  ISNUMBER(SEARCH("Rezolvarea de probleme și luarea deciziilor - nivel strategic", E38)),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38" t="str">
        <f t="shared" si="1"/>
        <v>Trezorier-şef adjunct, n/a</v>
      </c>
      <c r="I38" s="31" t="str" cm="1">
        <f t="array" ref="I38">_xlfn.IFS(
  ISNUMBER(SEARCH("Inițiativă - nivel elementar", E38)), 'Indicatori comportamentali'!$C$3,
  ISNUMBER(SEARCH("Inițiativă - nivel operațional", E38)), 'Indicatori comportamentali'!$C$4,
  ISNUMBER(SEARCH("Inițiativă - nivel extins", E38)), 'Indicatori comportamentali'!$C$5,
  ISNUMBER(SEARCH("Inițiativă - nivel strategic", E38)),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8" t="str">
        <f t="shared" si="2"/>
        <v>Trezorier-şef adjunct, n/a</v>
      </c>
      <c r="K38" s="31" t="str" cm="1">
        <f t="array" ref="K38">_xlfn.IFS(
  ISNUMBER(SEARCH("Planificare și organizare - nivel elementar", E38)), 'Indicatori comportamentali'!$D$3,
  ISNUMBER(SEARCH("Planificare și organizare - nivel operațional", E38)), 'Indicatori comportamentali'!$D$4,
  ISNUMBER(SEARCH("Planificare și organizare - nivel extins", E38)), 'Indicatori comportamentali'!$D$5,
  ISNUMBER(SEARCH("Planificare și organizare - nivel strategic", E38)),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38" t="str">
        <f t="shared" si="3"/>
        <v>Trezorier-şef adjunct, n/a</v>
      </c>
      <c r="M38" s="31" t="str" cm="1">
        <f t="array" ref="M38">_xlfn.IFS(
  ISNUMBER(SEARCH("Comunicare - nivel elementar", E38)), 'Indicatori comportamentali'!$E$3,
  ISNUMBER(SEARCH("Comunicare - nivel operațional", E38)), 'Indicatori comportamentali'!$E$4,
  ISNUMBER(SEARCH("Comunicare - nivel extins", E38)), 'Indicatori comportamentali'!$E$5,
  ISNUMBER(SEARCH("Comunicare - nivel strategic", E38)),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38" t="str">
        <f t="shared" si="4"/>
        <v>Trezorier-şef adjunct, n/a</v>
      </c>
      <c r="O38" s="31" t="str" cm="1">
        <f t="array" ref="O38">_xlfn.IFS(
  ISNUMBER(SEARCH("Lucru în echipă - nivel elementar", E38)), 'Indicatori comportamentali'!$F$3,
  ISNUMBER(SEARCH("Lucru în echipă - nivel operațional", E38)), 'Indicatori comportamentali'!$F$4,
  ISNUMBER(SEARCH("Lucru în echipă - nivel extins", E38)), 'Indicatori comportamentali'!$F$5,
  ISNUMBER(SEARCH("Lucru în echipă - nivel strategic", E38)),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38" t="str">
        <f t="shared" si="5"/>
        <v>Trezorier-şef adjunct, n/a</v>
      </c>
      <c r="Q38" s="31" t="str" cm="1">
        <f t="array" ref="Q38">_xlfn.IFS(
  ISNUMBER(SEARCH("Orientare către cetățean - nivel elementar", E38)), 'Indicatori comportamentali'!$G$3,
  ISNUMBER(SEARCH("Orientare către cetățean - nivel operațional", E38)), 'Indicatori comportamentali'!$G$4,
  ISNUMBER(SEARCH("Orientare către cetățean - nivel extins", E38)), 'Indicatori comportamentali'!$G$5,
  ISNUMBER(SEARCH("Orientare către cetățean - nivel strategic", E38)),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38" t="str">
        <f t="shared" si="6"/>
        <v>Trezorier-şef adjunct, n/a</v>
      </c>
      <c r="S38" s="31" t="str" cm="1">
        <f t="array" ref="S38">_xlfn.IFS(
  ISNUMBER(SEARCH("Integritate - nivel elementar", E38)), 'Indicatori comportamentali'!$H$3,
  ISNUMBER(SEARCH("Integritate - nivel operațional", E38)), 'Indicatori comportamentali'!$H$4,
  ISNUMBER(SEARCH("Integritate - nivel extins", E38)), 'Indicatori comportamentali'!$H$5,
  ISNUMBER(SEARCH("Integritate - nivel strategic", E38)),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38" t="str">
        <f t="shared" si="7"/>
        <v>Trezorier-şef adjunct, n/a</v>
      </c>
      <c r="U38" s="31" t="str" cm="1">
        <f t="array" ref="U38">_xlfn.IFS(
  ISNUMBER(SEARCH("Managementul performanței - nivel elementar", E38)), 'Indicatori comportamentali'!$I$3,
  ISNUMBER(SEARCH("Managementul performanței - nivel operațional", E38)), 'Indicatori comportamentali'!$I$4,
  ISNUMBER(SEARCH("Managementul performanței - nivel extins", E38)), 'Indicatori comportamentali'!$I$5,
  ISNUMBER(SEARCH("Managementul performanței - nivel strategic", E38)),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38" t="str">
        <f t="shared" si="8"/>
        <v>Trezorier-şef adjunct, n/a</v>
      </c>
      <c r="W38" s="31" t="str" cm="1">
        <f t="array" ref="W38">_xlfn.IFS(
  ISNUMBER(SEARCH("Dezvoltarea echipei - nivel elementar", E38)), 'Indicatori comportamentali'!$J$3,
  ISNUMBER(SEARCH("Dezvoltarea echipei - nivel operațional", E38)), 'Indicatori comportamentali'!$J$4,
  ISNUMBER(SEARCH("Dezvoltarea echipei - nivel extins", E38)), 'Indicatori comportamentali'!$J$5,
  ISNUMBER(SEARCH("Dezvoltarea echipei - nivel strategic", E38)),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8" t="str">
        <f t="shared" si="9"/>
        <v>Trezorier-şef adjunct, n/a</v>
      </c>
      <c r="Y38" s="31" t="str" cm="1">
        <f t="array" ref="Y38">_xlfn.IFS(
  ISNUMBER(SEARCH("Generarea angajamentului - nivel elementar", E38)), 'Indicatori comportamentali'!$K$3,
  ISNUMBER(SEARCH("Generarea angajamentului - nivel operațional", E38)), 'Indicatori comportamentali'!$K$4,
  ISNUMBER(SEARCH("Generarea angajamentului - nivel extins", E38)), 'Indicatori comportamentali'!$K$5,
  ISNUMBER(SEARCH("Generarea angajamentului - nivel strategic", E38)),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38" t="str">
        <f t="shared" si="10"/>
        <v>Trezorier-şef adjunct, n/a</v>
      </c>
      <c r="AA38" s="31" t="str" cm="1">
        <f t="array" ref="AA38">_xlfn.IFS(
  ISNUMBER(SEARCH("Promovarea inovației și inițierea schimbării - nivel elementar", E38)), 'Indicatori comportamentali'!$L$3,
  ISNUMBER(SEARCH("Promovarea inovației și inițierea schimbării - nivel operațional", E38)), 'Indicatori comportamentali'!$L$4,
  ISNUMBER(SEARCH("Promovarea inovației și inițierea schimbării - nivel extins", E38)), 'Indicatori comportamentali'!$L$5,
  ISNUMBER(SEARCH("Promovarea inovației și inițierea schimbării - nivel strategic", E38)),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39" spans="1:27" ht="374.4" x14ac:dyDescent="0.3">
      <c r="A39" t="s">
        <v>132</v>
      </c>
      <c r="B39" t="s">
        <v>64</v>
      </c>
      <c r="C39" t="s">
        <v>163</v>
      </c>
      <c r="D39" t="str">
        <f t="shared" si="11"/>
        <v>Medic-şef, n/a</v>
      </c>
      <c r="E39" s="32" t="s">
        <v>86</v>
      </c>
      <c r="F39" t="str">
        <f t="shared" si="0"/>
        <v>Medic-şef, n/a</v>
      </c>
      <c r="G39" s="31" t="str" cm="1">
        <f t="array" ref="G39">_xlfn.IFS(
  ISNUMBER(SEARCH("Rezolvarea de probleme și luarea deciziilor - nivel elementar", E39)), 'Indicatori comportamentali'!$B$3,
  ISNUMBER(SEARCH("Rezolvarea de probleme și luarea deciziilor - nivel operațional", E39)), 'Indicatori comportamentali'!$B$4,
  ISNUMBER(SEARCH("Rezolvarea de probleme și luarea deciziilor - nivel extins", E39)), 'Indicatori comportamentali'!$B$5,
  ISNUMBER(SEARCH("Rezolvarea de probleme și luarea deciziilor - nivel strategic", E39)),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39" t="str">
        <f t="shared" si="1"/>
        <v>Medic-şef, n/a</v>
      </c>
      <c r="I39" s="31" t="str" cm="1">
        <f t="array" ref="I39">_xlfn.IFS(
  ISNUMBER(SEARCH("Inițiativă - nivel elementar", E39)), 'Indicatori comportamentali'!$C$3,
  ISNUMBER(SEARCH("Inițiativă - nivel operațional", E39)), 'Indicatori comportamentali'!$C$4,
  ISNUMBER(SEARCH("Inițiativă - nivel extins", E39)), 'Indicatori comportamentali'!$C$5,
  ISNUMBER(SEARCH("Inițiativă - nivel strategic", E39)),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39" t="str">
        <f t="shared" si="2"/>
        <v>Medic-şef, n/a</v>
      </c>
      <c r="K39" s="31" t="str" cm="1">
        <f t="array" ref="K39">_xlfn.IFS(
  ISNUMBER(SEARCH("Planificare și organizare - nivel elementar", E39)), 'Indicatori comportamentali'!$D$3,
  ISNUMBER(SEARCH("Planificare și organizare - nivel operațional", E39)), 'Indicatori comportamentali'!$D$4,
  ISNUMBER(SEARCH("Planificare și organizare - nivel extins", E39)), 'Indicatori comportamentali'!$D$5,
  ISNUMBER(SEARCH("Planificare și organizare - nivel strategic", E39)),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39" t="str">
        <f t="shared" si="3"/>
        <v>Medic-şef, n/a</v>
      </c>
      <c r="M39" s="31" t="str" cm="1">
        <f t="array" ref="M39">_xlfn.IFS(
  ISNUMBER(SEARCH("Comunicare - nivel elementar", E39)), 'Indicatori comportamentali'!$E$3,
  ISNUMBER(SEARCH("Comunicare - nivel operațional", E39)), 'Indicatori comportamentali'!$E$4,
  ISNUMBER(SEARCH("Comunicare - nivel extins", E39)), 'Indicatori comportamentali'!$E$5,
  ISNUMBER(SEARCH("Comunicare - nivel strategic", E39)), 'Indicatori comportamentali'!$E$6,
  TRUE, "-"
)</f>
        <v xml:space="preserve">
NETWORKING (CONSTRUIREA RELAȚIILOR) ȘI INFLUENȚARE
• Participă activ la conversaţii;
• Susţine dialogul deschis;
• Stabileşte relaţii de cooperare, înţelegeri sau discuţii obţinând acorduri ferme de la ambele părţi;
• Structurează punctele esenţiale ale unui argument în timpul unei conversaţii;
• Separă ceea ce este important de ceea ce este redundant în prezentarea unei opinii;
• Ajunge rapid la subiectul discuţiei;
• Abordează constructiv obiecţiile altora, indicând argumente cu calm;
• Creează o atmosferă bună, făcând angajaţii să se simtă confortabil;
• Utilizează eficient materialele pregătite şi elementele utilizate pentru ilustrare vizuală;
• Este deschis colaborării cu angajaţii de la toate nivelurile;
• Îndepărtează barierele identificate în colaborarea interdepartamentală şi stimulează această colaborare.</v>
      </c>
      <c r="N39" t="str">
        <f t="shared" si="4"/>
        <v>Medic-şef, n/a</v>
      </c>
      <c r="O39" s="31" t="str" cm="1">
        <f t="array" ref="O39">_xlfn.IFS(
  ISNUMBER(SEARCH("Lucru în echipă - nivel elementar", E39)), 'Indicatori comportamentali'!$F$3,
  ISNUMBER(SEARCH("Lucru în echipă - nivel operațional", E39)), 'Indicatori comportamentali'!$F$4,
  ISNUMBER(SEARCH("Lucru în echipă - nivel extins", E39)), 'Indicatori comportamentali'!$F$5,
  ISNUMBER(SEARCH("Lucru în echipă - nivel strategic", E39)), 'Indicatori comportamentali'!$F$6,
  TRUE, "-"
)</f>
        <v xml:space="preserve">
MEDIEREA CONFLICTELOR
• Se ocupă de problemele care perturbă funcţionarea şi armonia echipei;
• Solicită opinia celorlalţi la un moment incipient al procesului decizional;
• Încurajează echipele să colaboreze cu o serie de parteneri şi părţi implicate şi ascultă feedback-ul acestora;
• Oferă sprijin adaptat nevoilor colaboratorilor;
• Asigură îndrumarea colegilor în desfăşurarea activităţii precum şi în situaţiile dificile intervenite;
• Îi implică pe alţii în procesele decizionale care îi privesc;
• Valorifică punctele forte ale colegilor şi recunoaşte contribuţiile şi realizările altora;
• Încurajează un climat de lucru colaborativ prin măsuri adecvate;
• Respinge în mod direct şi reacţionează cu promptitudine faţă de limbajul sau de comportamentele neadecvate, inclusiv bullying, hărţuire sau discriminare;
• Urmăreşte obţinerea unor rezultate constructive în cadrul discuţiilor, formulează diverse premise/presupuneri spre a fi discutate, însă rămâne dispus să ajungă la o înţelegere atunci când acest lucru este benefic pentru progres/deblocarea unei situații.</v>
      </c>
      <c r="P39" t="str">
        <f t="shared" si="5"/>
        <v>Medic-şef, n/a</v>
      </c>
      <c r="Q39" s="31" t="str" cm="1">
        <f t="array" ref="Q39">_xlfn.IFS(
  ISNUMBER(SEARCH("Orientare către cetățean - nivel elementar", E39)), 'Indicatori comportamentali'!$G$3,
  ISNUMBER(SEARCH("Orientare către cetățean - nivel operațional", E39)), 'Indicatori comportamentali'!$G$4,
  ISNUMBER(SEARCH("Orientare către cetățean - nivel extins", E39)), 'Indicatori comportamentali'!$G$5,
  ISNUMBER(SEARCH("Orientare către cetățean - nivel strategic", E39)), 'Indicatori comportamentali'!$G$6,
  TRUE, "-"
)</f>
        <v xml:space="preserve">
ADAPTARE LA CONTEXTUL POLITIC
• la iniţiativa pentru a adapta sau a ajusta proceduri, politici, reglementări care au impact asupra interesului cetăţenilor;
• Identifică momentul în care anumite probleme trebuie redirecţionate către alte autorităţi şi semnalează acest fapt funcţionarilor potriviţi;
• Oferă îndrumare cu privire la relaţiile dintre funcţii, rolurile şi responsabilităţile funcţiei publice şi ale sectorului public;
• Dezvoltă şi menţine relaţii interinstituţionale profesionale;
• Îşi utilizează cunoştinţele dobândite în materia culturii instituţionale în procesul decizional şi înţelege profund impactul şi implicaţiile deciziilor sale;
• Înţelege în mod profund punctele sensibile existente la nivel instituţional şi al politicilor şi acţionează în consecinţă;
• Înţelege mediul politic, priorităţile de management, rolurile şi responsabilităţile angajaţilor, precum şi factorii externi care au impact asupra instituţiei;
• Adaptează abordările personale pentru a exercita o influenţă optimă, ţinând cont de atitudinile angajaţilor faţă de putere şi politică;
• Acţionează cu preocupare pentru interesul cetăţeanului şi anticipează posibile consecinţe pe termen lung ale acţiunilor departamentului pe care îl coordonează.</v>
      </c>
      <c r="R39" t="str">
        <f t="shared" si="6"/>
        <v>Medic-şef, n/a</v>
      </c>
      <c r="S39" s="31" t="str" cm="1">
        <f t="array" ref="S39">_xlfn.IFS(
  ISNUMBER(SEARCH("Integritate - nivel elementar", E39)), 'Indicatori comportamentali'!$H$3,
  ISNUMBER(SEARCH("Integritate - nivel operațional", E39)), 'Indicatori comportamentali'!$H$4,
  ISNUMBER(SEARCH("Integritate - nivel extins", E39)), 'Indicatori comportamentali'!$H$5,
  ISNUMBER(SEARCH("Integritate - nivel strategic", E39)), 'Indicatori comportamentali'!$H$6,
  TRUE, "-"
)</f>
        <v xml:space="preserve">
MANAGEMENTUL VULNERABILITĂȚILOR
• Discută potenţialele probleme etice cu angajaţii şi reacţionează în mod corespunzător;
• Cercetează problemele şi aplică măsuri corective, după caz;
• Se ocupă de problemele legate de comportamentul angajaţilor în mod confidenţial şi respectuos;
• Promovează şi susţine în mod activ măsurile etice, prin exemplu personal, în cadrul unităţii şi în relaţia cu cetăţenii;
• la măsuri proactive pentru a împiedica expunerea instituţiei la riscuri de integritate sau care afectează imaginea instituţiei;
• la măsuri prompt şi eficient pentru a gestiona comportamentele neprofesioniste sau neetice;
• Nu tolerează solicitarea unor favoruri, presiunea politică sau promisiunile de câştig;
• Inspiră încredere, recunoscându-şi propriile greşeli şi asumându-şi responsabilitatea pentru propriile acţiuni.</v>
      </c>
      <c r="T39" t="str">
        <f t="shared" si="7"/>
        <v>Medic-şef, n/a</v>
      </c>
      <c r="U39" s="31" t="str" cm="1">
        <f t="array" ref="U39">_xlfn.IFS(
  ISNUMBER(SEARCH("Managementul performanței - nivel elementar", E39)), 'Indicatori comportamentali'!$I$3,
  ISNUMBER(SEARCH("Managementul performanței - nivel operațional", E39)), 'Indicatori comportamentali'!$I$4,
  ISNUMBER(SEARCH("Managementul performanței - nivel extins", E39)), 'Indicatori comportamentali'!$I$5,
  ISNUMBER(SEARCH("Managementul performanței - nivel strategic", E39)), 'Indicatori comportamentali'!$I$6,
  TRUE, "-"
)</f>
        <v xml:space="preserve">
MANAGEMENTUL RESURSELOR ȘI AL PROCESELOR
• Formulează propuneri privind obiectivele instituţiei;
• Defineşte rezultatele anticipate la nivel instituţional, corespunzătoare obiectivelor instituţiei şi principalelor programe sau proiecte, precizând şi rezultate specifice şi indicatori de performanţă;
• Armonizează obiectivele echipei cu priorităţile instituţiei şi formulează propuneri pentru corelarea cu priorităţile programului de guvernare şi ale strategilor în vigoare şi cu priorităţile sociale;
• Informează periodic personalul cu privire la modul în care performanţa lor influenţează rezultatele instituţiei şi societatea;
• Susţine structurile pe care le conduce sau, după caz, şi alte structuri în eforturile acestora de a-şi realiza obiectivele;
• Evaluează performanţa în mod obiectiv la toate nivelurile instituţionale;
• Formulează puncte de vedere şi propuneri privind problemele de performanţă instituţională pe care le identifică, în vederea soluţionării acestora;
• Asigură conducerea în managementul eficient al resurselor instituţiei;
• Creează un mediu de lucru care cultivă procese şi sisteme eficiente şi eficace, inclusiv prin reproiectarea acestora, a structurii şi/sau a operaţiunilor, pentru a îndeplini mai bine obiectivele pe termen lung;
• Utilizează oportunităţile de finanţare apărute pentru a echilibra resursele între unităţi;
• Ştie cum şi când să influenţeze elaborarea unor politici pentru a utiliza resursele limitate pentru atingerea obiectivelor şi realizarea rezultatelor.
• îşi impune să fie răspunzător pentru realizarea obiectivelor şi solicită acest lucru şi altora.</v>
      </c>
      <c r="V39" t="str">
        <f t="shared" si="8"/>
        <v>Medic-şef, n/a</v>
      </c>
      <c r="W39" s="31" t="str" cm="1">
        <f t="array" ref="W39">_xlfn.IFS(
  ISNUMBER(SEARCH("Dezvoltarea echipei - nivel elementar", E39)), 'Indicatori comportamentali'!$J$3,
  ISNUMBER(SEARCH("Dezvoltarea echipei - nivel operațional", E39)), 'Indicatori comportamentali'!$J$4,
  ISNUMBER(SEARCH("Dezvoltarea echipei - nivel extins", E39)), 'Indicatori comportamentali'!$J$5,
  ISNUMBER(SEARCH("Dezvoltarea echipei - nivel strategic", E39)),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39" t="str">
        <f t="shared" si="9"/>
        <v>Medic-şef, n/a</v>
      </c>
      <c r="Y39" s="31" t="str" cm="1">
        <f t="array" ref="Y39">_xlfn.IFS(
  ISNUMBER(SEARCH("Generarea angajamentului - nivel elementar", E39)), 'Indicatori comportamentali'!$K$3,
  ISNUMBER(SEARCH("Generarea angajamentului - nivel operațional", E39)), 'Indicatori comportamentali'!$K$4,
  ISNUMBER(SEARCH("Generarea angajamentului - nivel extins", E39)), 'Indicatori comportamentali'!$K$5,
  ISNUMBER(SEARCH("Generarea angajamentului - nivel strategic", E39)), 'Indicatori comportamentali'!$K$6,
  TRUE, "-"
)</f>
        <v xml:space="preserve">
• Explică logica măsurilor şi acţiunilor prin prezentarea perspectivelor strategice, ajutând angajaţii să îmbine în mod armonios ceea ce este important pentru ei cu activitatea desfăşurată;
• Proiectează fluxurile de lucru, permiţându-le angajaţilor să înregistreze o performanţă la cel mai bun nivel de autonomie şi competenţă pe care îl au;
• Creează un mediu în care angajaţii pot să se dezvolte, să-şi dezvolte aptitudinile şi să-şi realizeze obiectivele profesionale;
• Motivează personalul pentru îndeplinirea obiectivelor comune, creând atmosferă destinsă la nivelul echipei;
• Laudă şi recompensează performanţa ridicată, iniţiativa şi respectarea principiilor etice în circumstanţe dificile;
• Prezintă personalului modul în care munca lor contribuie la succesul instituţiei sau la atingerea interesului public;
• Demonstrează o dedicare puternică faţă de succesul instituţiei şi îi inspiră pe alţii să se dedice obiectivelor;
• Promovează crearea şi comunicarea de planuri pentru a realiza obiective care susţin viziunea instituţiei.</v>
      </c>
      <c r="Z39" t="str">
        <f t="shared" si="10"/>
        <v>Medic-şef, n/a</v>
      </c>
      <c r="AA39" s="31" t="str" cm="1">
        <f t="array" ref="AA39">_xlfn.IFS(
  ISNUMBER(SEARCH("Promovarea inovației și inițierea schimbării - nivel elementar", E39)), 'Indicatori comportamentali'!$L$3,
  ISNUMBER(SEARCH("Promovarea inovației și inițierea schimbării - nivel operațional", E39)), 'Indicatori comportamentali'!$L$4,
  ISNUMBER(SEARCH("Promovarea inovației și inițierea schimbării - nivel extins", E39)), 'Indicatori comportamentali'!$L$5,
  ISNUMBER(SEARCH("Promovarea inovației și inițierea schimbării - nivel strategic", E39)), 'Indicatori comportamentali'!$L$6,
  TRUE, "-"
)</f>
        <v xml:space="preserve">
• Recunoaşte şi comunică potenţialele beneficii ale schimbării;
• Recunoaşte şi gestionează provocările care ar putea însoţi schimbarea;
• îi încurajează pe alţii să preţuiască schimbarea;
• Dezvoltă modalităţi îmbunătăţite de a face lucrurile, inclusiv abordări sau metode noi;
• Dezvoltă modalităţi mai bune, mai rapide sau mai puţin costisitoare de a face lucrurile;
• Cooperează cu personalul pentru a genera soluţii inovatoare;
• îşi menţine dedicarea pentru implementarea schimbării în ciuda rezistentei la schimbare;
• Ajută personalul să înţeleagă clar ce anume vor avea de făcut în mod diferit, ca urmare a schimbărilor din instituţie;
• Implementează sau susţine diferite activităţi de management al schimbării;
• Constituie structuri şi procese pentru a planifica şi a gestiona implementarea schimbării;
• Iniţiază şi susţine programe menite să sporească eficienţa şi să dezvolte instituţia, sistematizând procesele prin digitalizare şi utilizarea unor noi tehnologii;
• Susţine schimbarea şi creativitatea încurajând, recunoscând şi recompensându-i pe cei care iau iniţiativa, dezvoltă noi idei sau concepte sau îmbunătăţesc procese sau metode de lucru.</v>
      </c>
    </row>
    <row r="40" spans="1:27" ht="360" x14ac:dyDescent="0.3">
      <c r="A40" t="s">
        <v>168</v>
      </c>
      <c r="B40" t="s">
        <v>64</v>
      </c>
      <c r="C40" t="s">
        <v>163</v>
      </c>
      <c r="D40" t="str">
        <f t="shared" si="11"/>
        <v>Șef sector, n/a</v>
      </c>
      <c r="E40" s="32" t="s">
        <v>193</v>
      </c>
      <c r="F40" t="str">
        <f t="shared" si="0"/>
        <v>Șef sector, n/a</v>
      </c>
      <c r="G40" s="31" t="str" cm="1">
        <f t="array" ref="G40">_xlfn.IFS(
  ISNUMBER(SEARCH("Rezolvarea de probleme și luarea deciziilor - nivel elementar", E40)), 'Indicatori comportamentali'!$B$3,
  ISNUMBER(SEARCH("Rezolvarea de probleme și luarea deciziilor - nivel operațional", E40)), 'Indicatori comportamentali'!$B$4,
  ISNUMBER(SEARCH("Rezolvarea de probleme și luarea deciziilor - nivel extins", E40)), 'Indicatori comportamentali'!$B$5,
  ISNUMBER(SEARCH("Rezolvarea de probleme și luarea deciziilor - nivel strategic", E40)),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40" t="str">
        <f t="shared" si="1"/>
        <v>Șef sector, n/a</v>
      </c>
      <c r="I40" s="31" t="str" cm="1">
        <f t="array" ref="I40">_xlfn.IFS(
  ISNUMBER(SEARCH("Inițiativă - nivel elementar", E40)), 'Indicatori comportamentali'!$C$3,
  ISNUMBER(SEARCH("Inițiativă - nivel operațional", E40)), 'Indicatori comportamentali'!$C$4,
  ISNUMBER(SEARCH("Inițiativă - nivel extins", E40)), 'Indicatori comportamentali'!$C$5,
  ISNUMBER(SEARCH("Inițiativă - nivel strategic", E40)),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40" t="str">
        <f t="shared" si="2"/>
        <v>Șef sector, n/a</v>
      </c>
      <c r="K40" s="31" t="str" cm="1">
        <f t="array" ref="K40">_xlfn.IFS(
  ISNUMBER(SEARCH("Planificare și organizare - nivel elementar", E40)), 'Indicatori comportamentali'!$D$3,
  ISNUMBER(SEARCH("Planificare și organizare - nivel operațional", E40)), 'Indicatori comportamentali'!$D$4,
  ISNUMBER(SEARCH("Planificare și organizare - nivel extins", E40)), 'Indicatori comportamentali'!$D$5,
  ISNUMBER(SEARCH("Planificare și organizare - nivel strategic", E40)),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40" t="str">
        <f t="shared" si="3"/>
        <v>Șef sector, n/a</v>
      </c>
      <c r="M40" s="31" t="str" cm="1">
        <f t="array" ref="M40">_xlfn.IFS(
  ISNUMBER(SEARCH("Comunicare - nivel elementar", E40)), 'Indicatori comportamentali'!$E$3,
  ISNUMBER(SEARCH("Comunicare - nivel operațional", E40)), 'Indicatori comportamentali'!$E$4,
  ISNUMBER(SEARCH("Comunicare - nivel extins", E40)), 'Indicatori comportamentali'!$E$5,
  ISNUMBER(SEARCH("Comunicare - nivel strategic", E40)),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40" t="str">
        <f t="shared" si="4"/>
        <v>Șef sector, n/a</v>
      </c>
      <c r="O40" s="31" t="str" cm="1">
        <f t="array" ref="O40">_xlfn.IFS(
  ISNUMBER(SEARCH("Lucru în echipă - nivel elementar", E40)), 'Indicatori comportamentali'!$F$3,
  ISNUMBER(SEARCH("Lucru în echipă - nivel operațional", E40)), 'Indicatori comportamentali'!$F$4,
  ISNUMBER(SEARCH("Lucru în echipă - nivel extins", E40)), 'Indicatori comportamentali'!$F$5,
  ISNUMBER(SEARCH("Lucru în echipă - nivel strategic", E40)),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40" t="str">
        <f t="shared" si="5"/>
        <v>Șef sector, n/a</v>
      </c>
      <c r="Q40" s="31" t="str" cm="1">
        <f t="array" ref="Q40">_xlfn.IFS(
  ISNUMBER(SEARCH("Orientare către cetățean - nivel elementar", E40)), 'Indicatori comportamentali'!$G$3,
  ISNUMBER(SEARCH("Orientare către cetățean - nivel operațional", E40)), 'Indicatori comportamentali'!$G$4,
  ISNUMBER(SEARCH("Orientare către cetățean - nivel extins", E40)), 'Indicatori comportamentali'!$G$5,
  ISNUMBER(SEARCH("Orientare către cetățean - nivel strategic", E40)),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40" t="str">
        <f t="shared" si="6"/>
        <v>Șef sector, n/a</v>
      </c>
      <c r="S40" s="31" t="str" cm="1">
        <f t="array" ref="S40">_xlfn.IFS(
  ISNUMBER(SEARCH("Integritate - nivel elementar", E40)), 'Indicatori comportamentali'!$H$3,
  ISNUMBER(SEARCH("Integritate - nivel operațional", E40)), 'Indicatori comportamentali'!$H$4,
  ISNUMBER(SEARCH("Integritate - nivel extins", E40)), 'Indicatori comportamentali'!$H$5,
  ISNUMBER(SEARCH("Integritate - nivel strategic", E40)),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40" t="str">
        <f t="shared" si="7"/>
        <v>Șef sector, n/a</v>
      </c>
      <c r="U40" s="31" t="str" cm="1">
        <f t="array" ref="U40">_xlfn.IFS(
  ISNUMBER(SEARCH("Managementul performanței - nivel elementar", E40)), 'Indicatori comportamentali'!$I$3,
  ISNUMBER(SEARCH("Managementul performanței - nivel operațional", E40)), 'Indicatori comportamentali'!$I$4,
  ISNUMBER(SEARCH("Managementul performanței - nivel extins", E40)), 'Indicatori comportamentali'!$I$5,
  ISNUMBER(SEARCH("Managementul performanței - nivel strategic", E40)),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40" t="str">
        <f t="shared" si="8"/>
        <v>Șef sector, n/a</v>
      </c>
      <c r="W40" s="31" t="str" cm="1">
        <f t="array" ref="W40">_xlfn.IFS(
  ISNUMBER(SEARCH("Dezvoltarea echipei - nivel elementar", E40)), 'Indicatori comportamentali'!$J$3,
  ISNUMBER(SEARCH("Dezvoltarea echipei - nivel operațional", E40)), 'Indicatori comportamentali'!$J$4,
  ISNUMBER(SEARCH("Dezvoltarea echipei - nivel extins", E40)), 'Indicatori comportamentali'!$J$5,
  ISNUMBER(SEARCH("Dezvoltarea echipei - nivel strategic", E40)),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40" t="str">
        <f t="shared" si="9"/>
        <v>Șef sector, n/a</v>
      </c>
      <c r="Y40" s="31" t="str" cm="1">
        <f t="array" ref="Y40">_xlfn.IFS(
  ISNUMBER(SEARCH("Generarea angajamentului - nivel elementar", E40)), 'Indicatori comportamentali'!$K$3,
  ISNUMBER(SEARCH("Generarea angajamentului - nivel operațional", E40)), 'Indicatori comportamentali'!$K$4,
  ISNUMBER(SEARCH("Generarea angajamentului - nivel extins", E40)), 'Indicatori comportamentali'!$K$5,
  ISNUMBER(SEARCH("Generarea angajamentului - nivel strategic", E40)), 'Indicatori comportamentali'!$K$6,
  TRUE, "-"
)</f>
        <v>-</v>
      </c>
      <c r="Z40" t="str">
        <f t="shared" si="10"/>
        <v>Șef sector, n/a</v>
      </c>
      <c r="AA40" s="31" t="str" cm="1">
        <f t="array" ref="AA40">_xlfn.IFS(
  ISNUMBER(SEARCH("Promovarea inovației și inițierea schimbării - nivel elementar", E40)), 'Indicatori comportamentali'!$L$3,
  ISNUMBER(SEARCH("Promovarea inovației și inițierea schimbării - nivel operațional", E40)), 'Indicatori comportamentali'!$L$4,
  ISNUMBER(SEARCH("Promovarea inovației și inițierea schimbării - nivel extins", E40)), 'Indicatori comportamentali'!$L$5,
  ISNUMBER(SEARCH("Promovarea inovației și inițierea schimbării - nivel strategic", E40)), 'Indicatori comportamentali'!$L$6,
  TRUE, "-"
)</f>
        <v>-</v>
      </c>
    </row>
    <row r="41" spans="1:27" ht="360" x14ac:dyDescent="0.3">
      <c r="A41" t="s">
        <v>169</v>
      </c>
      <c r="B41" t="s">
        <v>64</v>
      </c>
      <c r="C41" t="s">
        <v>163</v>
      </c>
      <c r="D41" t="str">
        <f t="shared" si="11"/>
        <v>Șef secţie, n/a</v>
      </c>
      <c r="E41" s="32" t="s">
        <v>193</v>
      </c>
      <c r="F41" t="str">
        <f t="shared" si="0"/>
        <v>Șef secţie, n/a</v>
      </c>
      <c r="G41" s="31" t="str" cm="1">
        <f t="array" ref="G41">_xlfn.IFS(
  ISNUMBER(SEARCH("Rezolvarea de probleme și luarea deciziilor - nivel elementar", E41)), 'Indicatori comportamentali'!$B$3,
  ISNUMBER(SEARCH("Rezolvarea de probleme și luarea deciziilor - nivel operațional", E41)), 'Indicatori comportamentali'!$B$4,
  ISNUMBER(SEARCH("Rezolvarea de probleme și luarea deciziilor - nivel extins", E41)), 'Indicatori comportamentali'!$B$5,
  ISNUMBER(SEARCH("Rezolvarea de probleme și luarea deciziilor - nivel strategic", E41)),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41" t="str">
        <f t="shared" si="1"/>
        <v>Șef secţie, n/a</v>
      </c>
      <c r="I41" s="31" t="str" cm="1">
        <f t="array" ref="I41">_xlfn.IFS(
  ISNUMBER(SEARCH("Inițiativă - nivel elementar", E41)), 'Indicatori comportamentali'!$C$3,
  ISNUMBER(SEARCH("Inițiativă - nivel operațional", E41)), 'Indicatori comportamentali'!$C$4,
  ISNUMBER(SEARCH("Inițiativă - nivel extins", E41)), 'Indicatori comportamentali'!$C$5,
  ISNUMBER(SEARCH("Inițiativă - nivel strategic", E41)),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41" t="str">
        <f t="shared" si="2"/>
        <v>Șef secţie, n/a</v>
      </c>
      <c r="K41" s="31" t="str" cm="1">
        <f t="array" ref="K41">_xlfn.IFS(
  ISNUMBER(SEARCH("Planificare și organizare - nivel elementar", E41)), 'Indicatori comportamentali'!$D$3,
  ISNUMBER(SEARCH("Planificare și organizare - nivel operațional", E41)), 'Indicatori comportamentali'!$D$4,
  ISNUMBER(SEARCH("Planificare și organizare - nivel extins", E41)), 'Indicatori comportamentali'!$D$5,
  ISNUMBER(SEARCH("Planificare și organizare - nivel strategic", E41)),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41" t="str">
        <f t="shared" si="3"/>
        <v>Șef secţie, n/a</v>
      </c>
      <c r="M41" s="31" t="str" cm="1">
        <f t="array" ref="M41">_xlfn.IFS(
  ISNUMBER(SEARCH("Comunicare - nivel elementar", E41)), 'Indicatori comportamentali'!$E$3,
  ISNUMBER(SEARCH("Comunicare - nivel operațional", E41)), 'Indicatori comportamentali'!$E$4,
  ISNUMBER(SEARCH("Comunicare - nivel extins", E41)), 'Indicatori comportamentali'!$E$5,
  ISNUMBER(SEARCH("Comunicare - nivel strategic", E41)),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41" t="str">
        <f t="shared" si="4"/>
        <v>Șef secţie, n/a</v>
      </c>
      <c r="O41" s="31" t="str" cm="1">
        <f t="array" ref="O41">_xlfn.IFS(
  ISNUMBER(SEARCH("Lucru în echipă - nivel elementar", E41)), 'Indicatori comportamentali'!$F$3,
  ISNUMBER(SEARCH("Lucru în echipă - nivel operațional", E41)), 'Indicatori comportamentali'!$F$4,
  ISNUMBER(SEARCH("Lucru în echipă - nivel extins", E41)), 'Indicatori comportamentali'!$F$5,
  ISNUMBER(SEARCH("Lucru în echipă - nivel strategic", E41)),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41" t="str">
        <f t="shared" si="5"/>
        <v>Șef secţie, n/a</v>
      </c>
      <c r="Q41" s="31" t="str" cm="1">
        <f t="array" ref="Q41">_xlfn.IFS(
  ISNUMBER(SEARCH("Orientare către cetățean - nivel elementar", E41)), 'Indicatori comportamentali'!$G$3,
  ISNUMBER(SEARCH("Orientare către cetățean - nivel operațional", E41)), 'Indicatori comportamentali'!$G$4,
  ISNUMBER(SEARCH("Orientare către cetățean - nivel extins", E41)), 'Indicatori comportamentali'!$G$5,
  ISNUMBER(SEARCH("Orientare către cetățean - nivel strategic", E41)),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41" t="str">
        <f t="shared" si="6"/>
        <v>Șef secţie, n/a</v>
      </c>
      <c r="S41" s="31" t="str" cm="1">
        <f t="array" ref="S41">_xlfn.IFS(
  ISNUMBER(SEARCH("Integritate - nivel elementar", E41)), 'Indicatori comportamentali'!$H$3,
  ISNUMBER(SEARCH("Integritate - nivel operațional", E41)), 'Indicatori comportamentali'!$H$4,
  ISNUMBER(SEARCH("Integritate - nivel extins", E41)), 'Indicatori comportamentali'!$H$5,
  ISNUMBER(SEARCH("Integritate - nivel strategic", E41)),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41" t="str">
        <f t="shared" si="7"/>
        <v>Șef secţie, n/a</v>
      </c>
      <c r="U41" s="31" t="str" cm="1">
        <f t="array" ref="U41">_xlfn.IFS(
  ISNUMBER(SEARCH("Managementul performanței - nivel elementar", E41)), 'Indicatori comportamentali'!$I$3,
  ISNUMBER(SEARCH("Managementul performanței - nivel operațional", E41)), 'Indicatori comportamentali'!$I$4,
  ISNUMBER(SEARCH("Managementul performanței - nivel extins", E41)), 'Indicatori comportamentali'!$I$5,
  ISNUMBER(SEARCH("Managementul performanței - nivel strategic", E41)),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41" t="str">
        <f t="shared" si="8"/>
        <v>Șef secţie, n/a</v>
      </c>
      <c r="W41" s="31" t="str" cm="1">
        <f t="array" ref="W41">_xlfn.IFS(
  ISNUMBER(SEARCH("Dezvoltarea echipei - nivel elementar", E41)), 'Indicatori comportamentali'!$J$3,
  ISNUMBER(SEARCH("Dezvoltarea echipei - nivel operațional", E41)), 'Indicatori comportamentali'!$J$4,
  ISNUMBER(SEARCH("Dezvoltarea echipei - nivel extins", E41)), 'Indicatori comportamentali'!$J$5,
  ISNUMBER(SEARCH("Dezvoltarea echipei - nivel strategic", E41)),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41" t="str">
        <f t="shared" si="9"/>
        <v>Șef secţie, n/a</v>
      </c>
      <c r="Y41" s="31" t="str" cm="1">
        <f t="array" ref="Y41">_xlfn.IFS(
  ISNUMBER(SEARCH("Generarea angajamentului - nivel elementar", E41)), 'Indicatori comportamentali'!$K$3,
  ISNUMBER(SEARCH("Generarea angajamentului - nivel operațional", E41)), 'Indicatori comportamentali'!$K$4,
  ISNUMBER(SEARCH("Generarea angajamentului - nivel extins", E41)), 'Indicatori comportamentali'!$K$5,
  ISNUMBER(SEARCH("Generarea angajamentului - nivel strategic", E41)), 'Indicatori comportamentali'!$K$6,
  TRUE, "-"
)</f>
        <v>-</v>
      </c>
      <c r="Z41" t="str">
        <f t="shared" si="10"/>
        <v>Șef secţie, n/a</v>
      </c>
      <c r="AA41" s="31" t="str" cm="1">
        <f t="array" ref="AA41">_xlfn.IFS(
  ISNUMBER(SEARCH("Promovarea inovației și inițierea schimbării - nivel elementar", E41)), 'Indicatori comportamentali'!$L$3,
  ISNUMBER(SEARCH("Promovarea inovației și inițierea schimbării - nivel operațional", E41)), 'Indicatori comportamentali'!$L$4,
  ISNUMBER(SEARCH("Promovarea inovației și inițierea schimbării - nivel extins", E41)), 'Indicatori comportamentali'!$L$5,
  ISNUMBER(SEARCH("Promovarea inovației și inițierea schimbării - nivel strategic", E41)), 'Indicatori comportamentali'!$L$6,
  TRUE, "-"
)</f>
        <v>-</v>
      </c>
    </row>
    <row r="42" spans="1:27" ht="158.4" x14ac:dyDescent="0.3">
      <c r="A42" t="s">
        <v>69</v>
      </c>
      <c r="B42" t="s">
        <v>73</v>
      </c>
      <c r="C42" t="s">
        <v>164</v>
      </c>
      <c r="D42" t="str">
        <f>_xlfn.CONCAT(A42,","," ",B42)</f>
        <v>Consilier, grad debutant</v>
      </c>
      <c r="E42" s="32" t="s">
        <v>79</v>
      </c>
      <c r="F42" t="str">
        <f t="shared" si="0"/>
        <v>Consilier, grad debutant</v>
      </c>
      <c r="G42" s="31" t="str" cm="1">
        <f t="array" ref="G42">_xlfn.IFS(
  ISNUMBER(SEARCH("Rezolvarea de probleme și luarea deciziilor - nivel elementar", E42)), 'Indicatori comportamentali'!$B$3,
  ISNUMBER(SEARCH("Rezolvarea de probleme și luarea deciziilor - nivel operațional", E42)), 'Indicatori comportamentali'!$B$4,
  ISNUMBER(SEARCH("Rezolvarea de probleme și luarea deciziilor - nivel extins", E42)), 'Indicatori comportamentali'!$B$5,
  ISNUMBER(SEARCH("Rezolvarea de probleme și luarea deciziilor - nivel strategic", E42)),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42" t="str">
        <f t="shared" si="1"/>
        <v>Consilier, grad debutant</v>
      </c>
      <c r="I42" s="31" t="str" cm="1">
        <f t="array" ref="I42">_xlfn.IFS(
  ISNUMBER(SEARCH("Inițiativă - nivel elementar", E42)), 'Indicatori comportamentali'!$C$3,
  ISNUMBER(SEARCH("Inițiativă - nivel operațional", E42)), 'Indicatori comportamentali'!$C$4,
  ISNUMBER(SEARCH("Inițiativă - nivel extins", E42)), 'Indicatori comportamentali'!$C$5,
  ISNUMBER(SEARCH("Inițiativă - nivel strategic", E42)),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42" t="str">
        <f t="shared" si="2"/>
        <v>Consilier, grad debutant</v>
      </c>
      <c r="K42" s="31" t="str" cm="1">
        <f t="array" ref="K42">_xlfn.IFS(
  ISNUMBER(SEARCH("Planificare și organizare - nivel elementar", E42)), 'Indicatori comportamentali'!$D$3,
  ISNUMBER(SEARCH("Planificare și organizare - nivel operațional", E42)), 'Indicatori comportamentali'!$D$4,
  ISNUMBER(SEARCH("Planificare și organizare - nivel extins", E42)), 'Indicatori comportamentali'!$D$5,
  ISNUMBER(SEARCH("Planificare și organizare - nivel strategic", E42)),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42" t="str">
        <f t="shared" si="3"/>
        <v>Consilier, grad debutant</v>
      </c>
      <c r="M42" s="31" t="str" cm="1">
        <f t="array" ref="M42">_xlfn.IFS(
  ISNUMBER(SEARCH("Comunicare - nivel elementar", E42)), 'Indicatori comportamentali'!$E$3,
  ISNUMBER(SEARCH("Comunicare - nivel operațional", E42)), 'Indicatori comportamentali'!$E$4,
  ISNUMBER(SEARCH("Comunicare - nivel extins", E42)), 'Indicatori comportamentali'!$E$5,
  ISNUMBER(SEARCH("Comunicare - nivel strategic", E42)),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42" t="str">
        <f t="shared" si="4"/>
        <v>Consilier, grad debutant</v>
      </c>
      <c r="O42" s="31" t="str" cm="1">
        <f t="array" ref="O42">_xlfn.IFS(
  ISNUMBER(SEARCH("Lucru în echipă - nivel elementar", E42)), 'Indicatori comportamentali'!$F$3,
  ISNUMBER(SEARCH("Lucru în echipă - nivel operațional", E42)), 'Indicatori comportamentali'!$F$4,
  ISNUMBER(SEARCH("Lucru în echipă - nivel extins", E42)), 'Indicatori comportamentali'!$F$5,
  ISNUMBER(SEARCH("Lucru în echipă - nivel strategic", E42)),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42" t="str">
        <f t="shared" si="5"/>
        <v>Consilier, grad debutant</v>
      </c>
      <c r="Q42" s="31" t="str" cm="1">
        <f t="array" ref="Q42">_xlfn.IFS(
  ISNUMBER(SEARCH("Orientare către cetățean - nivel elementar", E42)), 'Indicatori comportamentali'!$G$3,
  ISNUMBER(SEARCH("Orientare către cetățean - nivel operațional", E42)), 'Indicatori comportamentali'!$G$4,
  ISNUMBER(SEARCH("Orientare către cetățean - nivel extins", E42)), 'Indicatori comportamentali'!$G$5,
  ISNUMBER(SEARCH("Orientare către cetățean - nivel strategic", E42)),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42" t="str">
        <f t="shared" si="6"/>
        <v>Consilier, grad debutant</v>
      </c>
      <c r="S42" s="31" t="str" cm="1">
        <f t="array" ref="S42">_xlfn.IFS(
  ISNUMBER(SEARCH("Integritate - nivel elementar", E42)), 'Indicatori comportamentali'!$H$3,
  ISNUMBER(SEARCH("Integritate - nivel operațional", E42)), 'Indicatori comportamentali'!$H$4,
  ISNUMBER(SEARCH("Integritate - nivel extins", E42)), 'Indicatori comportamentali'!$H$5,
  ISNUMBER(SEARCH("Integritate - nivel strategic", E42)),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42" t="str">
        <f t="shared" si="7"/>
        <v>Consilier, grad debutant</v>
      </c>
      <c r="U42" s="31" t="str" cm="1">
        <f t="array" ref="U42">_xlfn.IFS(
  ISNUMBER(SEARCH("Managementul performanței - nivel elementar", E42)), 'Indicatori comportamentali'!$I$3,
  ISNUMBER(SEARCH("Managementul performanței - nivel operațional", E42)), 'Indicatori comportamentali'!$I$4,
  ISNUMBER(SEARCH("Managementul performanței - nivel extins", E42)), 'Indicatori comportamentali'!$I$5,
  ISNUMBER(SEARCH("Managementul performanței - nivel strategic", E42)), 'Indicatori comportamentali'!$I$6,
  TRUE, "-"
)</f>
        <v>-</v>
      </c>
      <c r="V42" t="str">
        <f t="shared" si="8"/>
        <v>Consilier, grad debutant</v>
      </c>
      <c r="W42" s="31" t="str" cm="1">
        <f t="array" ref="W42">_xlfn.IFS(
  ISNUMBER(SEARCH("Dezvoltarea echipei - nivel elementar", E42)), 'Indicatori comportamentali'!$J$3,
  ISNUMBER(SEARCH("Dezvoltarea echipei - nivel operațional", E42)), 'Indicatori comportamentali'!$J$4,
  ISNUMBER(SEARCH("Dezvoltarea echipei - nivel extins", E42)), 'Indicatori comportamentali'!$J$5,
  ISNUMBER(SEARCH("Dezvoltarea echipei - nivel strategic", E42)), 'Indicatori comportamentali'!$J$6,
  TRUE, "-"
)</f>
        <v>-</v>
      </c>
      <c r="X42" t="str">
        <f t="shared" si="9"/>
        <v>Consilier, grad debutant</v>
      </c>
      <c r="Y42" s="31" t="str" cm="1">
        <f t="array" ref="Y42">_xlfn.IFS(
  ISNUMBER(SEARCH("Generarea angajamentului - nivel elementar", E42)), 'Indicatori comportamentali'!$K$3,
  ISNUMBER(SEARCH("Generarea angajamentului - nivel operațional", E42)), 'Indicatori comportamentali'!$K$4,
  ISNUMBER(SEARCH("Generarea angajamentului - nivel extins", E42)), 'Indicatori comportamentali'!$K$5,
  ISNUMBER(SEARCH("Generarea angajamentului - nivel strategic", E42)), 'Indicatori comportamentali'!$K$6,
  TRUE, "-"
)</f>
        <v>-</v>
      </c>
      <c r="Z42" t="str">
        <f t="shared" si="10"/>
        <v>Consilier, grad debutant</v>
      </c>
      <c r="AA42" s="31" t="str" cm="1">
        <f t="array" ref="AA42">_xlfn.IFS(
  ISNUMBER(SEARCH("Promovarea inovației și inițierea schimbării - nivel elementar", E42)), 'Indicatori comportamentali'!$L$3,
  ISNUMBER(SEARCH("Promovarea inovației și inițierea schimbării - nivel operațional", E42)), 'Indicatori comportamentali'!$L$4,
  ISNUMBER(SEARCH("Promovarea inovației și inițierea schimbării - nivel extins", E42)), 'Indicatori comportamentali'!$L$5,
  ISNUMBER(SEARCH("Promovarea inovației și inițierea schimbării - nivel strategic", E42)), 'Indicatori comportamentali'!$L$6,
  TRUE, "-"
)</f>
        <v>-</v>
      </c>
    </row>
    <row r="43" spans="1:27" ht="158.4" x14ac:dyDescent="0.3">
      <c r="A43" t="s">
        <v>69</v>
      </c>
      <c r="B43" t="s">
        <v>74</v>
      </c>
      <c r="C43" t="s">
        <v>164</v>
      </c>
      <c r="D43" t="str">
        <f t="shared" ref="D43:D106" si="12">_xlfn.CONCAT(A43,","," ",B43)</f>
        <v>Consilier, grad asistent</v>
      </c>
      <c r="E43" s="32" t="s">
        <v>79</v>
      </c>
      <c r="F43" t="str">
        <f t="shared" si="0"/>
        <v>Consilier, grad asistent</v>
      </c>
      <c r="G43" s="31" t="str" cm="1">
        <f t="array" ref="G43">_xlfn.IFS(
  ISNUMBER(SEARCH("Rezolvarea de probleme și luarea deciziilor - nivel elementar", E43)), 'Indicatori comportamentali'!$B$3,
  ISNUMBER(SEARCH("Rezolvarea de probleme și luarea deciziilor - nivel operațional", E43)), 'Indicatori comportamentali'!$B$4,
  ISNUMBER(SEARCH("Rezolvarea de probleme și luarea deciziilor - nivel extins", E43)), 'Indicatori comportamentali'!$B$5,
  ISNUMBER(SEARCH("Rezolvarea de probleme și luarea deciziilor - nivel strategic", E43)),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43" t="str">
        <f t="shared" si="1"/>
        <v>Consilier, grad asistent</v>
      </c>
      <c r="I43" s="31" t="str" cm="1">
        <f t="array" ref="I43">_xlfn.IFS(
  ISNUMBER(SEARCH("Inițiativă - nivel elementar", E43)), 'Indicatori comportamentali'!$C$3,
  ISNUMBER(SEARCH("Inițiativă - nivel operațional", E43)), 'Indicatori comportamentali'!$C$4,
  ISNUMBER(SEARCH("Inițiativă - nivel extins", E43)), 'Indicatori comportamentali'!$C$5,
  ISNUMBER(SEARCH("Inițiativă - nivel strategic", E43)),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43" t="str">
        <f t="shared" si="2"/>
        <v>Consilier, grad asistent</v>
      </c>
      <c r="K43" s="31" t="str" cm="1">
        <f t="array" ref="K43">_xlfn.IFS(
  ISNUMBER(SEARCH("Planificare și organizare - nivel elementar", E43)), 'Indicatori comportamentali'!$D$3,
  ISNUMBER(SEARCH("Planificare și organizare - nivel operațional", E43)), 'Indicatori comportamentali'!$D$4,
  ISNUMBER(SEARCH("Planificare și organizare - nivel extins", E43)), 'Indicatori comportamentali'!$D$5,
  ISNUMBER(SEARCH("Planificare și organizare - nivel strategic", E43)),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43" t="str">
        <f t="shared" si="3"/>
        <v>Consilier, grad asistent</v>
      </c>
      <c r="M43" s="31" t="str" cm="1">
        <f t="array" ref="M43">_xlfn.IFS(
  ISNUMBER(SEARCH("Comunicare - nivel elementar", E43)), 'Indicatori comportamentali'!$E$3,
  ISNUMBER(SEARCH("Comunicare - nivel operațional", E43)), 'Indicatori comportamentali'!$E$4,
  ISNUMBER(SEARCH("Comunicare - nivel extins", E43)), 'Indicatori comportamentali'!$E$5,
  ISNUMBER(SEARCH("Comunicare - nivel strategic", E43)),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43" t="str">
        <f t="shared" si="4"/>
        <v>Consilier, grad asistent</v>
      </c>
      <c r="O43" s="31" t="str" cm="1">
        <f t="array" ref="O43">_xlfn.IFS(
  ISNUMBER(SEARCH("Lucru în echipă - nivel elementar", E43)), 'Indicatori comportamentali'!$F$3,
  ISNUMBER(SEARCH("Lucru în echipă - nivel operațional", E43)), 'Indicatori comportamentali'!$F$4,
  ISNUMBER(SEARCH("Lucru în echipă - nivel extins", E43)), 'Indicatori comportamentali'!$F$5,
  ISNUMBER(SEARCH("Lucru în echipă - nivel strategic", E43)),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43" t="str">
        <f t="shared" si="5"/>
        <v>Consilier, grad asistent</v>
      </c>
      <c r="Q43" s="31" t="str" cm="1">
        <f t="array" ref="Q43">_xlfn.IFS(
  ISNUMBER(SEARCH("Orientare către cetățean - nivel elementar", E43)), 'Indicatori comportamentali'!$G$3,
  ISNUMBER(SEARCH("Orientare către cetățean - nivel operațional", E43)), 'Indicatori comportamentali'!$G$4,
  ISNUMBER(SEARCH("Orientare către cetățean - nivel extins", E43)), 'Indicatori comportamentali'!$G$5,
  ISNUMBER(SEARCH("Orientare către cetățean - nivel strategic", E43)),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43" t="str">
        <f t="shared" si="6"/>
        <v>Consilier, grad asistent</v>
      </c>
      <c r="S43" s="31" t="str" cm="1">
        <f t="array" ref="S43">_xlfn.IFS(
  ISNUMBER(SEARCH("Integritate - nivel elementar", E43)), 'Indicatori comportamentali'!$H$3,
  ISNUMBER(SEARCH("Integritate - nivel operațional", E43)), 'Indicatori comportamentali'!$H$4,
  ISNUMBER(SEARCH("Integritate - nivel extins", E43)), 'Indicatori comportamentali'!$H$5,
  ISNUMBER(SEARCH("Integritate - nivel strategic", E43)),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43" t="str">
        <f t="shared" si="7"/>
        <v>Consilier, grad asistent</v>
      </c>
      <c r="U43" s="31" t="str" cm="1">
        <f t="array" ref="U43">_xlfn.IFS(
  ISNUMBER(SEARCH("Managementul performanței - nivel elementar", E43)), 'Indicatori comportamentali'!$I$3,
  ISNUMBER(SEARCH("Managementul performanței - nivel operațional", E43)), 'Indicatori comportamentali'!$I$4,
  ISNUMBER(SEARCH("Managementul performanței - nivel extins", E43)), 'Indicatori comportamentali'!$I$5,
  ISNUMBER(SEARCH("Managementul performanței - nivel strategic", E43)), 'Indicatori comportamentali'!$I$6,
  TRUE, "-"
)</f>
        <v>-</v>
      </c>
      <c r="V43" t="str">
        <f t="shared" si="8"/>
        <v>Consilier, grad asistent</v>
      </c>
      <c r="W43" s="31" t="str" cm="1">
        <f t="array" ref="W43">_xlfn.IFS(
  ISNUMBER(SEARCH("Dezvoltarea echipei - nivel elementar", E43)), 'Indicatori comportamentali'!$J$3,
  ISNUMBER(SEARCH("Dezvoltarea echipei - nivel operațional", E43)), 'Indicatori comportamentali'!$J$4,
  ISNUMBER(SEARCH("Dezvoltarea echipei - nivel extins", E43)), 'Indicatori comportamentali'!$J$5,
  ISNUMBER(SEARCH("Dezvoltarea echipei - nivel strategic", E43)), 'Indicatori comportamentali'!$J$6,
  TRUE, "-"
)</f>
        <v>-</v>
      </c>
      <c r="X43" t="str">
        <f t="shared" si="9"/>
        <v>Consilier, grad asistent</v>
      </c>
      <c r="Y43" s="31" t="str" cm="1">
        <f t="array" ref="Y43">_xlfn.IFS(
  ISNUMBER(SEARCH("Generarea angajamentului - nivel elementar", E43)), 'Indicatori comportamentali'!$K$3,
  ISNUMBER(SEARCH("Generarea angajamentului - nivel operațional", E43)), 'Indicatori comportamentali'!$K$4,
  ISNUMBER(SEARCH("Generarea angajamentului - nivel extins", E43)), 'Indicatori comportamentali'!$K$5,
  ISNUMBER(SEARCH("Generarea angajamentului - nivel strategic", E43)), 'Indicatori comportamentali'!$K$6,
  TRUE, "-"
)</f>
        <v>-</v>
      </c>
      <c r="Z43" t="str">
        <f t="shared" si="10"/>
        <v>Consilier, grad asistent</v>
      </c>
      <c r="AA43" s="31" t="str" cm="1">
        <f t="array" ref="AA43">_xlfn.IFS(
  ISNUMBER(SEARCH("Promovarea inovației și inițierea schimbării - nivel elementar", E43)), 'Indicatori comportamentali'!$L$3,
  ISNUMBER(SEARCH("Promovarea inovației și inițierea schimbării - nivel operațional", E43)), 'Indicatori comportamentali'!$L$4,
  ISNUMBER(SEARCH("Promovarea inovației și inițierea schimbării - nivel extins", E43)), 'Indicatori comportamentali'!$L$5,
  ISNUMBER(SEARCH("Promovarea inovației și inițierea schimbării - nivel strategic", E43)), 'Indicatori comportamentali'!$L$6,
  TRUE, "-"
)</f>
        <v>-</v>
      </c>
    </row>
    <row r="44" spans="1:27" ht="172.8" x14ac:dyDescent="0.3">
      <c r="A44" t="s">
        <v>69</v>
      </c>
      <c r="B44" t="s">
        <v>75</v>
      </c>
      <c r="C44" t="s">
        <v>164</v>
      </c>
      <c r="D44" t="str">
        <f>_xlfn.CONCAT(A44,","," ",B44)</f>
        <v>Consilier, grad principal</v>
      </c>
      <c r="E44" s="32" t="s">
        <v>78</v>
      </c>
      <c r="F44" t="str">
        <f t="shared" si="0"/>
        <v>Consilier, grad principal</v>
      </c>
      <c r="G44" s="31" t="str" cm="1">
        <f t="array" ref="G44">_xlfn.IFS(
  ISNUMBER(SEARCH("Rezolvarea de probleme și luarea deciziilor - nivel elementar", E44)), 'Indicatori comportamentali'!$B$3,
  ISNUMBER(SEARCH("Rezolvarea de probleme și luarea deciziilor - nivel operațional", E44)), 'Indicatori comportamentali'!$B$4,
  ISNUMBER(SEARCH("Rezolvarea de probleme și luarea deciziilor - nivel extins", E44)), 'Indicatori comportamentali'!$B$5,
  ISNUMBER(SEARCH("Rezolvarea de probleme și luarea deciziilor - nivel strategic", E44)),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44" t="str">
        <f t="shared" si="1"/>
        <v>Consilier, grad principal</v>
      </c>
      <c r="I44" s="31" t="str" cm="1">
        <f t="array" ref="I44">_xlfn.IFS(
  ISNUMBER(SEARCH("Inițiativă - nivel elementar", E44)), 'Indicatori comportamentali'!$C$3,
  ISNUMBER(SEARCH("Inițiativă - nivel operațional", E44)), 'Indicatori comportamentali'!$C$4,
  ISNUMBER(SEARCH("Inițiativă - nivel extins", E44)), 'Indicatori comportamentali'!$C$5,
  ISNUMBER(SEARCH("Inițiativă - nivel strategic", E44)),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44" t="str">
        <f t="shared" si="2"/>
        <v>Consilier, grad principal</v>
      </c>
      <c r="K44" s="31" t="str" cm="1">
        <f t="array" ref="K44">_xlfn.IFS(
  ISNUMBER(SEARCH("Planificare și organizare - nivel elementar", E44)), 'Indicatori comportamentali'!$D$3,
  ISNUMBER(SEARCH("Planificare și organizare - nivel operațional", E44)), 'Indicatori comportamentali'!$D$4,
  ISNUMBER(SEARCH("Planificare și organizare - nivel extins", E44)), 'Indicatori comportamentali'!$D$5,
  ISNUMBER(SEARCH("Planificare și organizare - nivel strategic", E44)),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44" t="str">
        <f t="shared" si="3"/>
        <v>Consilier, grad principal</v>
      </c>
      <c r="M44" s="31" t="str" cm="1">
        <f t="array" ref="M44">_xlfn.IFS(
  ISNUMBER(SEARCH("Comunicare - nivel elementar", E44)), 'Indicatori comportamentali'!$E$3,
  ISNUMBER(SEARCH("Comunicare - nivel operațional", E44)), 'Indicatori comportamentali'!$E$4,
  ISNUMBER(SEARCH("Comunicare - nivel extins", E44)), 'Indicatori comportamentali'!$E$5,
  ISNUMBER(SEARCH("Comunicare - nivel strategic", E44)),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44" t="str">
        <f t="shared" si="4"/>
        <v>Consilier, grad principal</v>
      </c>
      <c r="O44" s="31" t="str" cm="1">
        <f t="array" ref="O44">_xlfn.IFS(
  ISNUMBER(SEARCH("Lucru în echipă - nivel elementar", E44)), 'Indicatori comportamentali'!$F$3,
  ISNUMBER(SEARCH("Lucru în echipă - nivel operațional", E44)), 'Indicatori comportamentali'!$F$4,
  ISNUMBER(SEARCH("Lucru în echipă - nivel extins", E44)), 'Indicatori comportamentali'!$F$5,
  ISNUMBER(SEARCH("Lucru în echipă - nivel strategic", E44)),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44" t="str">
        <f t="shared" si="5"/>
        <v>Consilier, grad principal</v>
      </c>
      <c r="Q44" s="31" t="str" cm="1">
        <f t="array" ref="Q44">_xlfn.IFS(
  ISNUMBER(SEARCH("Orientare către cetățean - nivel elementar", E44)), 'Indicatori comportamentali'!$G$3,
  ISNUMBER(SEARCH("Orientare către cetățean - nivel operațional", E44)), 'Indicatori comportamentali'!$G$4,
  ISNUMBER(SEARCH("Orientare către cetățean - nivel extins", E44)), 'Indicatori comportamentali'!$G$5,
  ISNUMBER(SEARCH("Orientare către cetățean - nivel strategic", E44)),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44" t="str">
        <f t="shared" si="6"/>
        <v>Consilier, grad principal</v>
      </c>
      <c r="S44" s="31" t="str" cm="1">
        <f t="array" ref="S44">_xlfn.IFS(
  ISNUMBER(SEARCH("Integritate - nivel elementar", E44)), 'Indicatori comportamentali'!$H$3,
  ISNUMBER(SEARCH("Integritate - nivel operațional", E44)), 'Indicatori comportamentali'!$H$4,
  ISNUMBER(SEARCH("Integritate - nivel extins", E44)), 'Indicatori comportamentali'!$H$5,
  ISNUMBER(SEARCH("Integritate - nivel strategic", E44)),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44" t="str">
        <f t="shared" si="7"/>
        <v>Consilier, grad principal</v>
      </c>
      <c r="U44" s="31" t="str" cm="1">
        <f t="array" ref="U44">_xlfn.IFS(
  ISNUMBER(SEARCH("Managementul performanței - nivel elementar", E44)), 'Indicatori comportamentali'!$I$3,
  ISNUMBER(SEARCH("Managementul performanței - nivel operațional", E44)), 'Indicatori comportamentali'!$I$4,
  ISNUMBER(SEARCH("Managementul performanței - nivel extins", E44)), 'Indicatori comportamentali'!$I$5,
  ISNUMBER(SEARCH("Managementul performanței - nivel strategic", E44)), 'Indicatori comportamentali'!$I$6,
  TRUE, "-"
)</f>
        <v>-</v>
      </c>
      <c r="V44" t="str">
        <f t="shared" si="8"/>
        <v>Consilier, grad principal</v>
      </c>
      <c r="W44" s="31" t="str" cm="1">
        <f t="array" ref="W44">_xlfn.IFS(
  ISNUMBER(SEARCH("Dezvoltarea echipei - nivel elementar", E44)), 'Indicatori comportamentali'!$J$3,
  ISNUMBER(SEARCH("Dezvoltarea echipei - nivel operațional", E44)), 'Indicatori comportamentali'!$J$4,
  ISNUMBER(SEARCH("Dezvoltarea echipei - nivel extins", E44)), 'Indicatori comportamentali'!$J$5,
  ISNUMBER(SEARCH("Dezvoltarea echipei - nivel strategic", E44)), 'Indicatori comportamentali'!$J$6,
  TRUE, "-"
)</f>
        <v>-</v>
      </c>
      <c r="X44" t="str">
        <f t="shared" si="9"/>
        <v>Consilier, grad principal</v>
      </c>
      <c r="Y44" s="31" t="str" cm="1">
        <f t="array" ref="Y44">_xlfn.IFS(
  ISNUMBER(SEARCH("Generarea angajamentului - nivel elementar", E44)), 'Indicatori comportamentali'!$K$3,
  ISNUMBER(SEARCH("Generarea angajamentului - nivel operațional", E44)), 'Indicatori comportamentali'!$K$4,
  ISNUMBER(SEARCH("Generarea angajamentului - nivel extins", E44)), 'Indicatori comportamentali'!$K$5,
  ISNUMBER(SEARCH("Generarea angajamentului - nivel strategic", E44)), 'Indicatori comportamentali'!$K$6,
  TRUE, "-"
)</f>
        <v>-</v>
      </c>
      <c r="Z44" t="str">
        <f t="shared" si="10"/>
        <v>Consilier, grad principal</v>
      </c>
      <c r="AA44" s="31" t="str" cm="1">
        <f t="array" ref="AA44">_xlfn.IFS(
  ISNUMBER(SEARCH("Promovarea inovației și inițierea schimbării - nivel elementar", E44)), 'Indicatori comportamentali'!$L$3,
  ISNUMBER(SEARCH("Promovarea inovației și inițierea schimbării - nivel operațional", E44)), 'Indicatori comportamentali'!$L$4,
  ISNUMBER(SEARCH("Promovarea inovației și inițierea schimbării - nivel extins", E44)), 'Indicatori comportamentali'!$L$5,
  ISNUMBER(SEARCH("Promovarea inovației și inițierea schimbării - nivel strategic", E44)), 'Indicatori comportamentali'!$L$6,
  TRUE, "-"
)</f>
        <v>-</v>
      </c>
    </row>
    <row r="45" spans="1:27" ht="172.8" x14ac:dyDescent="0.3">
      <c r="A45" t="s">
        <v>69</v>
      </c>
      <c r="B45" t="s">
        <v>76</v>
      </c>
      <c r="C45" t="s">
        <v>164</v>
      </c>
      <c r="D45" t="str">
        <f t="shared" si="12"/>
        <v>Consilier, grad superior</v>
      </c>
      <c r="E45" s="32" t="s">
        <v>78</v>
      </c>
      <c r="F45" t="str">
        <f t="shared" si="0"/>
        <v>Consilier, grad superior</v>
      </c>
      <c r="G45" s="31" t="str" cm="1">
        <f t="array" ref="G45">_xlfn.IFS(
  ISNUMBER(SEARCH("Rezolvarea de probleme și luarea deciziilor - nivel elementar", E45)), 'Indicatori comportamentali'!$B$3,
  ISNUMBER(SEARCH("Rezolvarea de probleme și luarea deciziilor - nivel operațional", E45)), 'Indicatori comportamentali'!$B$4,
  ISNUMBER(SEARCH("Rezolvarea de probleme și luarea deciziilor - nivel extins", E45)), 'Indicatori comportamentali'!$B$5,
  ISNUMBER(SEARCH("Rezolvarea de probleme și luarea deciziilor - nivel strategic", E45)),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45" t="str">
        <f t="shared" si="1"/>
        <v>Consilier, grad superior</v>
      </c>
      <c r="I45" s="31" t="str" cm="1">
        <f t="array" ref="I45">_xlfn.IFS(
  ISNUMBER(SEARCH("Inițiativă - nivel elementar", E45)), 'Indicatori comportamentali'!$C$3,
  ISNUMBER(SEARCH("Inițiativă - nivel operațional", E45)), 'Indicatori comportamentali'!$C$4,
  ISNUMBER(SEARCH("Inițiativă - nivel extins", E45)), 'Indicatori comportamentali'!$C$5,
  ISNUMBER(SEARCH("Inițiativă - nivel strategic", E45)),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45" t="str">
        <f t="shared" si="2"/>
        <v>Consilier, grad superior</v>
      </c>
      <c r="K45" s="31" t="str" cm="1">
        <f t="array" ref="K45">_xlfn.IFS(
  ISNUMBER(SEARCH("Planificare și organizare - nivel elementar", E45)), 'Indicatori comportamentali'!$D$3,
  ISNUMBER(SEARCH("Planificare și organizare - nivel operațional", E45)), 'Indicatori comportamentali'!$D$4,
  ISNUMBER(SEARCH("Planificare și organizare - nivel extins", E45)), 'Indicatori comportamentali'!$D$5,
  ISNUMBER(SEARCH("Planificare și organizare - nivel strategic", E45)),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45" t="str">
        <f t="shared" si="3"/>
        <v>Consilier, grad superior</v>
      </c>
      <c r="M45" s="31" t="str" cm="1">
        <f t="array" ref="M45">_xlfn.IFS(
  ISNUMBER(SEARCH("Comunicare - nivel elementar", E45)), 'Indicatori comportamentali'!$E$3,
  ISNUMBER(SEARCH("Comunicare - nivel operațional", E45)), 'Indicatori comportamentali'!$E$4,
  ISNUMBER(SEARCH("Comunicare - nivel extins", E45)), 'Indicatori comportamentali'!$E$5,
  ISNUMBER(SEARCH("Comunicare - nivel strategic", E45)),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45" t="str">
        <f t="shared" si="4"/>
        <v>Consilier, grad superior</v>
      </c>
      <c r="O45" s="31" t="str" cm="1">
        <f t="array" ref="O45">_xlfn.IFS(
  ISNUMBER(SEARCH("Lucru în echipă - nivel elementar", E45)), 'Indicatori comportamentali'!$F$3,
  ISNUMBER(SEARCH("Lucru în echipă - nivel operațional", E45)), 'Indicatori comportamentali'!$F$4,
  ISNUMBER(SEARCH("Lucru în echipă - nivel extins", E45)), 'Indicatori comportamentali'!$F$5,
  ISNUMBER(SEARCH("Lucru în echipă - nivel strategic", E45)),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45" t="str">
        <f t="shared" si="5"/>
        <v>Consilier, grad superior</v>
      </c>
      <c r="Q45" s="31" t="str" cm="1">
        <f t="array" ref="Q45">_xlfn.IFS(
  ISNUMBER(SEARCH("Orientare către cetățean - nivel elementar", E45)), 'Indicatori comportamentali'!$G$3,
  ISNUMBER(SEARCH("Orientare către cetățean - nivel operațional", E45)), 'Indicatori comportamentali'!$G$4,
  ISNUMBER(SEARCH("Orientare către cetățean - nivel extins", E45)), 'Indicatori comportamentali'!$G$5,
  ISNUMBER(SEARCH("Orientare către cetățean - nivel strategic", E45)),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45" t="str">
        <f t="shared" si="6"/>
        <v>Consilier, grad superior</v>
      </c>
      <c r="S45" s="31" t="str" cm="1">
        <f t="array" ref="S45">_xlfn.IFS(
  ISNUMBER(SEARCH("Integritate - nivel elementar", E45)), 'Indicatori comportamentali'!$H$3,
  ISNUMBER(SEARCH("Integritate - nivel operațional", E45)), 'Indicatori comportamentali'!$H$4,
  ISNUMBER(SEARCH("Integritate - nivel extins", E45)), 'Indicatori comportamentali'!$H$5,
  ISNUMBER(SEARCH("Integritate - nivel strategic", E45)),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45" t="str">
        <f t="shared" si="7"/>
        <v>Consilier, grad superior</v>
      </c>
      <c r="U45" s="31" t="str" cm="1">
        <f t="array" ref="U45">_xlfn.IFS(
  ISNUMBER(SEARCH("Managementul performanței - nivel elementar", E45)), 'Indicatori comportamentali'!$I$3,
  ISNUMBER(SEARCH("Managementul performanței - nivel operațional", E45)), 'Indicatori comportamentali'!$I$4,
  ISNUMBER(SEARCH("Managementul performanței - nivel extins", E45)), 'Indicatori comportamentali'!$I$5,
  ISNUMBER(SEARCH("Managementul performanței - nivel strategic", E45)), 'Indicatori comportamentali'!$I$6,
  TRUE, "-"
)</f>
        <v>-</v>
      </c>
      <c r="V45" t="str">
        <f t="shared" si="8"/>
        <v>Consilier, grad superior</v>
      </c>
      <c r="W45" s="31" t="str" cm="1">
        <f t="array" ref="W45">_xlfn.IFS(
  ISNUMBER(SEARCH("Dezvoltarea echipei - nivel elementar", E45)), 'Indicatori comportamentali'!$J$3,
  ISNUMBER(SEARCH("Dezvoltarea echipei - nivel operațional", E45)), 'Indicatori comportamentali'!$J$4,
  ISNUMBER(SEARCH("Dezvoltarea echipei - nivel extins", E45)), 'Indicatori comportamentali'!$J$5,
  ISNUMBER(SEARCH("Dezvoltarea echipei - nivel strategic", E45)), 'Indicatori comportamentali'!$J$6,
  TRUE, "-"
)</f>
        <v>-</v>
      </c>
      <c r="X45" t="str">
        <f t="shared" si="9"/>
        <v>Consilier, grad superior</v>
      </c>
      <c r="Y45" s="31" t="str" cm="1">
        <f t="array" ref="Y45">_xlfn.IFS(
  ISNUMBER(SEARCH("Generarea angajamentului - nivel elementar", E45)), 'Indicatori comportamentali'!$K$3,
  ISNUMBER(SEARCH("Generarea angajamentului - nivel operațional", E45)), 'Indicatori comportamentali'!$K$4,
  ISNUMBER(SEARCH("Generarea angajamentului - nivel extins", E45)), 'Indicatori comportamentali'!$K$5,
  ISNUMBER(SEARCH("Generarea angajamentului - nivel strategic", E45)), 'Indicatori comportamentali'!$K$6,
  TRUE, "-"
)</f>
        <v>-</v>
      </c>
      <c r="Z45" t="str">
        <f t="shared" si="10"/>
        <v>Consilier, grad superior</v>
      </c>
      <c r="AA45" s="31" t="str" cm="1">
        <f t="array" ref="AA45">_xlfn.IFS(
  ISNUMBER(SEARCH("Promovarea inovației și inițierea schimbării - nivel elementar", E45)), 'Indicatori comportamentali'!$L$3,
  ISNUMBER(SEARCH("Promovarea inovației și inițierea schimbării - nivel operațional", E45)), 'Indicatori comportamentali'!$L$4,
  ISNUMBER(SEARCH("Promovarea inovației și inițierea schimbării - nivel extins", E45)), 'Indicatori comportamentali'!$L$5,
  ISNUMBER(SEARCH("Promovarea inovației și inițierea schimbării - nivel strategic", E45)), 'Indicatori comportamentali'!$L$6,
  TRUE, "-"
)</f>
        <v>-</v>
      </c>
    </row>
    <row r="46" spans="1:27" ht="158.4" x14ac:dyDescent="0.3">
      <c r="A46" t="s">
        <v>102</v>
      </c>
      <c r="B46" t="s">
        <v>73</v>
      </c>
      <c r="C46" t="s">
        <v>164</v>
      </c>
      <c r="D46" t="str">
        <f t="shared" si="12"/>
        <v>Consilier juridic, grad debutant</v>
      </c>
      <c r="E46" s="32" t="s">
        <v>79</v>
      </c>
      <c r="F46" t="str">
        <f t="shared" si="0"/>
        <v>Consilier juridic, grad debutant</v>
      </c>
      <c r="G46" s="31" t="str" cm="1">
        <f t="array" ref="G46">_xlfn.IFS(
  ISNUMBER(SEARCH("Rezolvarea de probleme și luarea deciziilor - nivel elementar", E46)), 'Indicatori comportamentali'!$B$3,
  ISNUMBER(SEARCH("Rezolvarea de probleme și luarea deciziilor - nivel operațional", E46)), 'Indicatori comportamentali'!$B$4,
  ISNUMBER(SEARCH("Rezolvarea de probleme și luarea deciziilor - nivel extins", E46)), 'Indicatori comportamentali'!$B$5,
  ISNUMBER(SEARCH("Rezolvarea de probleme și luarea deciziilor - nivel strategic", E46)),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46" t="str">
        <f t="shared" si="1"/>
        <v>Consilier juridic, grad debutant</v>
      </c>
      <c r="I46" s="31" t="str" cm="1">
        <f t="array" ref="I46">_xlfn.IFS(
  ISNUMBER(SEARCH("Inițiativă - nivel elementar", E46)), 'Indicatori comportamentali'!$C$3,
  ISNUMBER(SEARCH("Inițiativă - nivel operațional", E46)), 'Indicatori comportamentali'!$C$4,
  ISNUMBER(SEARCH("Inițiativă - nivel extins", E46)), 'Indicatori comportamentali'!$C$5,
  ISNUMBER(SEARCH("Inițiativă - nivel strategic", E46)),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46" t="str">
        <f t="shared" si="2"/>
        <v>Consilier juridic, grad debutant</v>
      </c>
      <c r="K46" s="31" t="str" cm="1">
        <f t="array" ref="K46">_xlfn.IFS(
  ISNUMBER(SEARCH("Planificare și organizare - nivel elementar", E46)), 'Indicatori comportamentali'!$D$3,
  ISNUMBER(SEARCH("Planificare și organizare - nivel operațional", E46)), 'Indicatori comportamentali'!$D$4,
  ISNUMBER(SEARCH("Planificare și organizare - nivel extins", E46)), 'Indicatori comportamentali'!$D$5,
  ISNUMBER(SEARCH("Planificare și organizare - nivel strategic", E46)),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46" t="str">
        <f t="shared" si="3"/>
        <v>Consilier juridic, grad debutant</v>
      </c>
      <c r="M46" s="31" t="str" cm="1">
        <f t="array" ref="M46">_xlfn.IFS(
  ISNUMBER(SEARCH("Comunicare - nivel elementar", E46)), 'Indicatori comportamentali'!$E$3,
  ISNUMBER(SEARCH("Comunicare - nivel operațional", E46)), 'Indicatori comportamentali'!$E$4,
  ISNUMBER(SEARCH("Comunicare - nivel extins", E46)), 'Indicatori comportamentali'!$E$5,
  ISNUMBER(SEARCH("Comunicare - nivel strategic", E46)),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46" t="str">
        <f t="shared" si="4"/>
        <v>Consilier juridic, grad debutant</v>
      </c>
      <c r="O46" s="31" t="str" cm="1">
        <f t="array" ref="O46">_xlfn.IFS(
  ISNUMBER(SEARCH("Lucru în echipă - nivel elementar", E46)), 'Indicatori comportamentali'!$F$3,
  ISNUMBER(SEARCH("Lucru în echipă - nivel operațional", E46)), 'Indicatori comportamentali'!$F$4,
  ISNUMBER(SEARCH("Lucru în echipă - nivel extins", E46)), 'Indicatori comportamentali'!$F$5,
  ISNUMBER(SEARCH("Lucru în echipă - nivel strategic", E46)),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46" t="str">
        <f t="shared" si="5"/>
        <v>Consilier juridic, grad debutant</v>
      </c>
      <c r="Q46" s="31" t="str" cm="1">
        <f t="array" ref="Q46">_xlfn.IFS(
  ISNUMBER(SEARCH("Orientare către cetățean - nivel elementar", E46)), 'Indicatori comportamentali'!$G$3,
  ISNUMBER(SEARCH("Orientare către cetățean - nivel operațional", E46)), 'Indicatori comportamentali'!$G$4,
  ISNUMBER(SEARCH("Orientare către cetățean - nivel extins", E46)), 'Indicatori comportamentali'!$G$5,
  ISNUMBER(SEARCH("Orientare către cetățean - nivel strategic", E46)),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46" t="str">
        <f t="shared" si="6"/>
        <v>Consilier juridic, grad debutant</v>
      </c>
      <c r="S46" s="31" t="str" cm="1">
        <f t="array" ref="S46">_xlfn.IFS(
  ISNUMBER(SEARCH("Integritate - nivel elementar", E46)), 'Indicatori comportamentali'!$H$3,
  ISNUMBER(SEARCH("Integritate - nivel operațional", E46)), 'Indicatori comportamentali'!$H$4,
  ISNUMBER(SEARCH("Integritate - nivel extins", E46)), 'Indicatori comportamentali'!$H$5,
  ISNUMBER(SEARCH("Integritate - nivel strategic", E46)),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46" t="str">
        <f t="shared" si="7"/>
        <v>Consilier juridic, grad debutant</v>
      </c>
      <c r="U46" s="31" t="str" cm="1">
        <f t="array" ref="U46">_xlfn.IFS(
  ISNUMBER(SEARCH("Managementul performanței - nivel elementar", E46)), 'Indicatori comportamentali'!$I$3,
  ISNUMBER(SEARCH("Managementul performanței - nivel operațional", E46)), 'Indicatori comportamentali'!$I$4,
  ISNUMBER(SEARCH("Managementul performanței - nivel extins", E46)), 'Indicatori comportamentali'!$I$5,
  ISNUMBER(SEARCH("Managementul performanței - nivel strategic", E46)), 'Indicatori comportamentali'!$I$6,
  TRUE, "-"
)</f>
        <v>-</v>
      </c>
      <c r="V46" t="str">
        <f t="shared" si="8"/>
        <v>Consilier juridic, grad debutant</v>
      </c>
      <c r="W46" s="31" t="str" cm="1">
        <f t="array" ref="W46">_xlfn.IFS(
  ISNUMBER(SEARCH("Dezvoltarea echipei - nivel elementar", E46)), 'Indicatori comportamentali'!$J$3,
  ISNUMBER(SEARCH("Dezvoltarea echipei - nivel operațional", E46)), 'Indicatori comportamentali'!$J$4,
  ISNUMBER(SEARCH("Dezvoltarea echipei - nivel extins", E46)), 'Indicatori comportamentali'!$J$5,
  ISNUMBER(SEARCH("Dezvoltarea echipei - nivel strategic", E46)), 'Indicatori comportamentali'!$J$6,
  TRUE, "-"
)</f>
        <v>-</v>
      </c>
      <c r="X46" t="str">
        <f t="shared" si="9"/>
        <v>Consilier juridic, grad debutant</v>
      </c>
      <c r="Y46" s="31" t="str" cm="1">
        <f t="array" ref="Y46">_xlfn.IFS(
  ISNUMBER(SEARCH("Generarea angajamentului - nivel elementar", E46)), 'Indicatori comportamentali'!$K$3,
  ISNUMBER(SEARCH("Generarea angajamentului - nivel operațional", E46)), 'Indicatori comportamentali'!$K$4,
  ISNUMBER(SEARCH("Generarea angajamentului - nivel extins", E46)), 'Indicatori comportamentali'!$K$5,
  ISNUMBER(SEARCH("Generarea angajamentului - nivel strategic", E46)), 'Indicatori comportamentali'!$K$6,
  TRUE, "-"
)</f>
        <v>-</v>
      </c>
      <c r="Z46" t="str">
        <f t="shared" si="10"/>
        <v>Consilier juridic, grad debutant</v>
      </c>
      <c r="AA46" s="31" t="str" cm="1">
        <f t="array" ref="AA46">_xlfn.IFS(
  ISNUMBER(SEARCH("Promovarea inovației și inițierea schimbării - nivel elementar", E46)), 'Indicatori comportamentali'!$L$3,
  ISNUMBER(SEARCH("Promovarea inovației și inițierea schimbării - nivel operațional", E46)), 'Indicatori comportamentali'!$L$4,
  ISNUMBER(SEARCH("Promovarea inovației și inițierea schimbării - nivel extins", E46)), 'Indicatori comportamentali'!$L$5,
  ISNUMBER(SEARCH("Promovarea inovației și inițierea schimbării - nivel strategic", E46)), 'Indicatori comportamentali'!$L$6,
  TRUE, "-"
)</f>
        <v>-</v>
      </c>
    </row>
    <row r="47" spans="1:27" ht="158.4" x14ac:dyDescent="0.3">
      <c r="A47" t="s">
        <v>102</v>
      </c>
      <c r="B47" t="s">
        <v>74</v>
      </c>
      <c r="C47" t="s">
        <v>164</v>
      </c>
      <c r="D47" t="str">
        <f t="shared" si="12"/>
        <v>Consilier juridic, grad asistent</v>
      </c>
      <c r="E47" s="32" t="s">
        <v>79</v>
      </c>
      <c r="F47" t="str">
        <f t="shared" si="0"/>
        <v>Consilier juridic, grad asistent</v>
      </c>
      <c r="G47" s="31" t="str" cm="1">
        <f t="array" ref="G47">_xlfn.IFS(
  ISNUMBER(SEARCH("Rezolvarea de probleme și luarea deciziilor - nivel elementar", E47)), 'Indicatori comportamentali'!$B$3,
  ISNUMBER(SEARCH("Rezolvarea de probleme și luarea deciziilor - nivel operațional", E47)), 'Indicatori comportamentali'!$B$4,
  ISNUMBER(SEARCH("Rezolvarea de probleme și luarea deciziilor - nivel extins", E47)), 'Indicatori comportamentali'!$B$5,
  ISNUMBER(SEARCH("Rezolvarea de probleme și luarea deciziilor - nivel strategic", E47)),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47" t="str">
        <f t="shared" si="1"/>
        <v>Consilier juridic, grad asistent</v>
      </c>
      <c r="I47" s="31" t="str" cm="1">
        <f t="array" ref="I47">_xlfn.IFS(
  ISNUMBER(SEARCH("Inițiativă - nivel elementar", E47)), 'Indicatori comportamentali'!$C$3,
  ISNUMBER(SEARCH("Inițiativă - nivel operațional", E47)), 'Indicatori comportamentali'!$C$4,
  ISNUMBER(SEARCH("Inițiativă - nivel extins", E47)), 'Indicatori comportamentali'!$C$5,
  ISNUMBER(SEARCH("Inițiativă - nivel strategic", E47)),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47" t="str">
        <f t="shared" si="2"/>
        <v>Consilier juridic, grad asistent</v>
      </c>
      <c r="K47" s="31" t="str" cm="1">
        <f t="array" ref="K47">_xlfn.IFS(
  ISNUMBER(SEARCH("Planificare și organizare - nivel elementar", E47)), 'Indicatori comportamentali'!$D$3,
  ISNUMBER(SEARCH("Planificare și organizare - nivel operațional", E47)), 'Indicatori comportamentali'!$D$4,
  ISNUMBER(SEARCH("Planificare și organizare - nivel extins", E47)), 'Indicatori comportamentali'!$D$5,
  ISNUMBER(SEARCH("Planificare și organizare - nivel strategic", E47)),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47" t="str">
        <f t="shared" si="3"/>
        <v>Consilier juridic, grad asistent</v>
      </c>
      <c r="M47" s="31" t="str" cm="1">
        <f t="array" ref="M47">_xlfn.IFS(
  ISNUMBER(SEARCH("Comunicare - nivel elementar", E47)), 'Indicatori comportamentali'!$E$3,
  ISNUMBER(SEARCH("Comunicare - nivel operațional", E47)), 'Indicatori comportamentali'!$E$4,
  ISNUMBER(SEARCH("Comunicare - nivel extins", E47)), 'Indicatori comportamentali'!$E$5,
  ISNUMBER(SEARCH("Comunicare - nivel strategic", E47)),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47" t="str">
        <f t="shared" si="4"/>
        <v>Consilier juridic, grad asistent</v>
      </c>
      <c r="O47" s="31" t="str" cm="1">
        <f t="array" ref="O47">_xlfn.IFS(
  ISNUMBER(SEARCH("Lucru în echipă - nivel elementar", E47)), 'Indicatori comportamentali'!$F$3,
  ISNUMBER(SEARCH("Lucru în echipă - nivel operațional", E47)), 'Indicatori comportamentali'!$F$4,
  ISNUMBER(SEARCH("Lucru în echipă - nivel extins", E47)), 'Indicatori comportamentali'!$F$5,
  ISNUMBER(SEARCH("Lucru în echipă - nivel strategic", E47)),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47" t="str">
        <f t="shared" si="5"/>
        <v>Consilier juridic, grad asistent</v>
      </c>
      <c r="Q47" s="31" t="str" cm="1">
        <f t="array" ref="Q47">_xlfn.IFS(
  ISNUMBER(SEARCH("Orientare către cetățean - nivel elementar", E47)), 'Indicatori comportamentali'!$G$3,
  ISNUMBER(SEARCH("Orientare către cetățean - nivel operațional", E47)), 'Indicatori comportamentali'!$G$4,
  ISNUMBER(SEARCH("Orientare către cetățean - nivel extins", E47)), 'Indicatori comportamentali'!$G$5,
  ISNUMBER(SEARCH("Orientare către cetățean - nivel strategic", E47)),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47" t="str">
        <f t="shared" si="6"/>
        <v>Consilier juridic, grad asistent</v>
      </c>
      <c r="S47" s="31" t="str" cm="1">
        <f t="array" ref="S47">_xlfn.IFS(
  ISNUMBER(SEARCH("Integritate - nivel elementar", E47)), 'Indicatori comportamentali'!$H$3,
  ISNUMBER(SEARCH("Integritate - nivel operațional", E47)), 'Indicatori comportamentali'!$H$4,
  ISNUMBER(SEARCH("Integritate - nivel extins", E47)), 'Indicatori comportamentali'!$H$5,
  ISNUMBER(SEARCH("Integritate - nivel strategic", E47)),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47" t="str">
        <f t="shared" si="7"/>
        <v>Consilier juridic, grad asistent</v>
      </c>
      <c r="U47" s="31" t="str" cm="1">
        <f t="array" ref="U47">_xlfn.IFS(
  ISNUMBER(SEARCH("Managementul performanței - nivel elementar", E47)), 'Indicatori comportamentali'!$I$3,
  ISNUMBER(SEARCH("Managementul performanței - nivel operațional", E47)), 'Indicatori comportamentali'!$I$4,
  ISNUMBER(SEARCH("Managementul performanței - nivel extins", E47)), 'Indicatori comportamentali'!$I$5,
  ISNUMBER(SEARCH("Managementul performanței - nivel strategic", E47)), 'Indicatori comportamentali'!$I$6,
  TRUE, "-"
)</f>
        <v>-</v>
      </c>
      <c r="V47" t="str">
        <f t="shared" si="8"/>
        <v>Consilier juridic, grad asistent</v>
      </c>
      <c r="W47" s="31" t="str" cm="1">
        <f t="array" ref="W47">_xlfn.IFS(
  ISNUMBER(SEARCH("Dezvoltarea echipei - nivel elementar", E47)), 'Indicatori comportamentali'!$J$3,
  ISNUMBER(SEARCH("Dezvoltarea echipei - nivel operațional", E47)), 'Indicatori comportamentali'!$J$4,
  ISNUMBER(SEARCH("Dezvoltarea echipei - nivel extins", E47)), 'Indicatori comportamentali'!$J$5,
  ISNUMBER(SEARCH("Dezvoltarea echipei - nivel strategic", E47)), 'Indicatori comportamentali'!$J$6,
  TRUE, "-"
)</f>
        <v>-</v>
      </c>
      <c r="X47" t="str">
        <f t="shared" si="9"/>
        <v>Consilier juridic, grad asistent</v>
      </c>
      <c r="Y47" s="31" t="str" cm="1">
        <f t="array" ref="Y47">_xlfn.IFS(
  ISNUMBER(SEARCH("Generarea angajamentului - nivel elementar", E47)), 'Indicatori comportamentali'!$K$3,
  ISNUMBER(SEARCH("Generarea angajamentului - nivel operațional", E47)), 'Indicatori comportamentali'!$K$4,
  ISNUMBER(SEARCH("Generarea angajamentului - nivel extins", E47)), 'Indicatori comportamentali'!$K$5,
  ISNUMBER(SEARCH("Generarea angajamentului - nivel strategic", E47)), 'Indicatori comportamentali'!$K$6,
  TRUE, "-"
)</f>
        <v>-</v>
      </c>
      <c r="Z47" t="str">
        <f t="shared" si="10"/>
        <v>Consilier juridic, grad asistent</v>
      </c>
      <c r="AA47" s="31" t="str" cm="1">
        <f t="array" ref="AA47">_xlfn.IFS(
  ISNUMBER(SEARCH("Promovarea inovației și inițierea schimbării - nivel elementar", E47)), 'Indicatori comportamentali'!$L$3,
  ISNUMBER(SEARCH("Promovarea inovației și inițierea schimbării - nivel operațional", E47)), 'Indicatori comportamentali'!$L$4,
  ISNUMBER(SEARCH("Promovarea inovației și inițierea schimbării - nivel extins", E47)), 'Indicatori comportamentali'!$L$5,
  ISNUMBER(SEARCH("Promovarea inovației și inițierea schimbării - nivel strategic", E47)), 'Indicatori comportamentali'!$L$6,
  TRUE, "-"
)</f>
        <v>-</v>
      </c>
    </row>
    <row r="48" spans="1:27" ht="172.8" x14ac:dyDescent="0.3">
      <c r="A48" t="s">
        <v>102</v>
      </c>
      <c r="B48" t="s">
        <v>75</v>
      </c>
      <c r="C48" t="s">
        <v>164</v>
      </c>
      <c r="D48" t="str">
        <f t="shared" si="12"/>
        <v>Consilier juridic, grad principal</v>
      </c>
      <c r="E48" s="32" t="s">
        <v>78</v>
      </c>
      <c r="F48" t="str">
        <f t="shared" si="0"/>
        <v>Consilier juridic, grad principal</v>
      </c>
      <c r="G48" s="31" t="str" cm="1">
        <f t="array" ref="G48">_xlfn.IFS(
  ISNUMBER(SEARCH("Rezolvarea de probleme și luarea deciziilor - nivel elementar", E48)), 'Indicatori comportamentali'!$B$3,
  ISNUMBER(SEARCH("Rezolvarea de probleme și luarea deciziilor - nivel operațional", E48)), 'Indicatori comportamentali'!$B$4,
  ISNUMBER(SEARCH("Rezolvarea de probleme și luarea deciziilor - nivel extins", E48)), 'Indicatori comportamentali'!$B$5,
  ISNUMBER(SEARCH("Rezolvarea de probleme și luarea deciziilor - nivel strategic", E48)),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48" t="str">
        <f t="shared" si="1"/>
        <v>Consilier juridic, grad principal</v>
      </c>
      <c r="I48" s="31" t="str" cm="1">
        <f t="array" ref="I48">_xlfn.IFS(
  ISNUMBER(SEARCH("Inițiativă - nivel elementar", E48)), 'Indicatori comportamentali'!$C$3,
  ISNUMBER(SEARCH("Inițiativă - nivel operațional", E48)), 'Indicatori comportamentali'!$C$4,
  ISNUMBER(SEARCH("Inițiativă - nivel extins", E48)), 'Indicatori comportamentali'!$C$5,
  ISNUMBER(SEARCH("Inițiativă - nivel strategic", E48)),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48" t="str">
        <f t="shared" si="2"/>
        <v>Consilier juridic, grad principal</v>
      </c>
      <c r="K48" s="31" t="str" cm="1">
        <f t="array" ref="K48">_xlfn.IFS(
  ISNUMBER(SEARCH("Planificare și organizare - nivel elementar", E48)), 'Indicatori comportamentali'!$D$3,
  ISNUMBER(SEARCH("Planificare și organizare - nivel operațional", E48)), 'Indicatori comportamentali'!$D$4,
  ISNUMBER(SEARCH("Planificare și organizare - nivel extins", E48)), 'Indicatori comportamentali'!$D$5,
  ISNUMBER(SEARCH("Planificare și organizare - nivel strategic", E48)),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48" t="str">
        <f t="shared" si="3"/>
        <v>Consilier juridic, grad principal</v>
      </c>
      <c r="M48" s="31" t="str" cm="1">
        <f t="array" ref="M48">_xlfn.IFS(
  ISNUMBER(SEARCH("Comunicare - nivel elementar", E48)), 'Indicatori comportamentali'!$E$3,
  ISNUMBER(SEARCH("Comunicare - nivel operațional", E48)), 'Indicatori comportamentali'!$E$4,
  ISNUMBER(SEARCH("Comunicare - nivel extins", E48)), 'Indicatori comportamentali'!$E$5,
  ISNUMBER(SEARCH("Comunicare - nivel strategic", E48)),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48" t="str">
        <f t="shared" si="4"/>
        <v>Consilier juridic, grad principal</v>
      </c>
      <c r="O48" s="31" t="str" cm="1">
        <f t="array" ref="O48">_xlfn.IFS(
  ISNUMBER(SEARCH("Lucru în echipă - nivel elementar", E48)), 'Indicatori comportamentali'!$F$3,
  ISNUMBER(SEARCH("Lucru în echipă - nivel operațional", E48)), 'Indicatori comportamentali'!$F$4,
  ISNUMBER(SEARCH("Lucru în echipă - nivel extins", E48)), 'Indicatori comportamentali'!$F$5,
  ISNUMBER(SEARCH("Lucru în echipă - nivel strategic", E48)),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48" t="str">
        <f t="shared" si="5"/>
        <v>Consilier juridic, grad principal</v>
      </c>
      <c r="Q48" s="31" t="str" cm="1">
        <f t="array" ref="Q48">_xlfn.IFS(
  ISNUMBER(SEARCH("Orientare către cetățean - nivel elementar", E48)), 'Indicatori comportamentali'!$G$3,
  ISNUMBER(SEARCH("Orientare către cetățean - nivel operațional", E48)), 'Indicatori comportamentali'!$G$4,
  ISNUMBER(SEARCH("Orientare către cetățean - nivel extins", E48)), 'Indicatori comportamentali'!$G$5,
  ISNUMBER(SEARCH("Orientare către cetățean - nivel strategic", E48)),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48" t="str">
        <f t="shared" si="6"/>
        <v>Consilier juridic, grad principal</v>
      </c>
      <c r="S48" s="31" t="str" cm="1">
        <f t="array" ref="S48">_xlfn.IFS(
  ISNUMBER(SEARCH("Integritate - nivel elementar", E48)), 'Indicatori comportamentali'!$H$3,
  ISNUMBER(SEARCH("Integritate - nivel operațional", E48)), 'Indicatori comportamentali'!$H$4,
  ISNUMBER(SEARCH("Integritate - nivel extins", E48)), 'Indicatori comportamentali'!$H$5,
  ISNUMBER(SEARCH("Integritate - nivel strategic", E48)),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48" t="str">
        <f t="shared" si="7"/>
        <v>Consilier juridic, grad principal</v>
      </c>
      <c r="U48" s="31" t="str" cm="1">
        <f t="array" ref="U48">_xlfn.IFS(
  ISNUMBER(SEARCH("Managementul performanței - nivel elementar", E48)), 'Indicatori comportamentali'!$I$3,
  ISNUMBER(SEARCH("Managementul performanței - nivel operațional", E48)), 'Indicatori comportamentali'!$I$4,
  ISNUMBER(SEARCH("Managementul performanței - nivel extins", E48)), 'Indicatori comportamentali'!$I$5,
  ISNUMBER(SEARCH("Managementul performanței - nivel strategic", E48)), 'Indicatori comportamentali'!$I$6,
  TRUE, "-"
)</f>
        <v>-</v>
      </c>
      <c r="V48" t="str">
        <f t="shared" si="8"/>
        <v>Consilier juridic, grad principal</v>
      </c>
      <c r="W48" s="31" t="str" cm="1">
        <f t="array" ref="W48">_xlfn.IFS(
  ISNUMBER(SEARCH("Dezvoltarea echipei - nivel elementar", E48)), 'Indicatori comportamentali'!$J$3,
  ISNUMBER(SEARCH("Dezvoltarea echipei - nivel operațional", E48)), 'Indicatori comportamentali'!$J$4,
  ISNUMBER(SEARCH("Dezvoltarea echipei - nivel extins", E48)), 'Indicatori comportamentali'!$J$5,
  ISNUMBER(SEARCH("Dezvoltarea echipei - nivel strategic", E48)), 'Indicatori comportamentali'!$J$6,
  TRUE, "-"
)</f>
        <v>-</v>
      </c>
      <c r="X48" t="str">
        <f t="shared" si="9"/>
        <v>Consilier juridic, grad principal</v>
      </c>
      <c r="Y48" s="31" t="str" cm="1">
        <f t="array" ref="Y48">_xlfn.IFS(
  ISNUMBER(SEARCH("Generarea angajamentului - nivel elementar", E48)), 'Indicatori comportamentali'!$K$3,
  ISNUMBER(SEARCH("Generarea angajamentului - nivel operațional", E48)), 'Indicatori comportamentali'!$K$4,
  ISNUMBER(SEARCH("Generarea angajamentului - nivel extins", E48)), 'Indicatori comportamentali'!$K$5,
  ISNUMBER(SEARCH("Generarea angajamentului - nivel strategic", E48)), 'Indicatori comportamentali'!$K$6,
  TRUE, "-"
)</f>
        <v>-</v>
      </c>
      <c r="Z48" t="str">
        <f t="shared" si="10"/>
        <v>Consilier juridic, grad principal</v>
      </c>
      <c r="AA48" s="31" t="str" cm="1">
        <f t="array" ref="AA48">_xlfn.IFS(
  ISNUMBER(SEARCH("Promovarea inovației și inițierea schimbării - nivel elementar", E48)), 'Indicatori comportamentali'!$L$3,
  ISNUMBER(SEARCH("Promovarea inovației și inițierea schimbării - nivel operațional", E48)), 'Indicatori comportamentali'!$L$4,
  ISNUMBER(SEARCH("Promovarea inovației și inițierea schimbării - nivel extins", E48)), 'Indicatori comportamentali'!$L$5,
  ISNUMBER(SEARCH("Promovarea inovației și inițierea schimbării - nivel strategic", E48)), 'Indicatori comportamentali'!$L$6,
  TRUE, "-"
)</f>
        <v>-</v>
      </c>
    </row>
    <row r="49" spans="1:27" ht="172.8" x14ac:dyDescent="0.3">
      <c r="A49" t="s">
        <v>102</v>
      </c>
      <c r="B49" t="s">
        <v>76</v>
      </c>
      <c r="C49" t="s">
        <v>164</v>
      </c>
      <c r="D49" t="str">
        <f t="shared" si="12"/>
        <v>Consilier juridic, grad superior</v>
      </c>
      <c r="E49" s="32" t="s">
        <v>78</v>
      </c>
      <c r="F49" t="str">
        <f t="shared" si="0"/>
        <v>Consilier juridic, grad superior</v>
      </c>
      <c r="G49" s="31" t="str" cm="1">
        <f t="array" ref="G49">_xlfn.IFS(
  ISNUMBER(SEARCH("Rezolvarea de probleme și luarea deciziilor - nivel elementar", E49)), 'Indicatori comportamentali'!$B$3,
  ISNUMBER(SEARCH("Rezolvarea de probleme și luarea deciziilor - nivel operațional", E49)), 'Indicatori comportamentali'!$B$4,
  ISNUMBER(SEARCH("Rezolvarea de probleme și luarea deciziilor - nivel extins", E49)), 'Indicatori comportamentali'!$B$5,
  ISNUMBER(SEARCH("Rezolvarea de probleme și luarea deciziilor - nivel strategic", E49)),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49" t="str">
        <f t="shared" si="1"/>
        <v>Consilier juridic, grad superior</v>
      </c>
      <c r="I49" s="31" t="str" cm="1">
        <f t="array" ref="I49">_xlfn.IFS(
  ISNUMBER(SEARCH("Inițiativă - nivel elementar", E49)), 'Indicatori comportamentali'!$C$3,
  ISNUMBER(SEARCH("Inițiativă - nivel operațional", E49)), 'Indicatori comportamentali'!$C$4,
  ISNUMBER(SEARCH("Inițiativă - nivel extins", E49)), 'Indicatori comportamentali'!$C$5,
  ISNUMBER(SEARCH("Inițiativă - nivel strategic", E49)),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49" t="str">
        <f t="shared" si="2"/>
        <v>Consilier juridic, grad superior</v>
      </c>
      <c r="K49" s="31" t="str" cm="1">
        <f t="array" ref="K49">_xlfn.IFS(
  ISNUMBER(SEARCH("Planificare și organizare - nivel elementar", E49)), 'Indicatori comportamentali'!$D$3,
  ISNUMBER(SEARCH("Planificare și organizare - nivel operațional", E49)), 'Indicatori comportamentali'!$D$4,
  ISNUMBER(SEARCH("Planificare și organizare - nivel extins", E49)), 'Indicatori comportamentali'!$D$5,
  ISNUMBER(SEARCH("Planificare și organizare - nivel strategic", E49)),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49" t="str">
        <f t="shared" si="3"/>
        <v>Consilier juridic, grad superior</v>
      </c>
      <c r="M49" s="31" t="str" cm="1">
        <f t="array" ref="M49">_xlfn.IFS(
  ISNUMBER(SEARCH("Comunicare - nivel elementar", E49)), 'Indicatori comportamentali'!$E$3,
  ISNUMBER(SEARCH("Comunicare - nivel operațional", E49)), 'Indicatori comportamentali'!$E$4,
  ISNUMBER(SEARCH("Comunicare - nivel extins", E49)), 'Indicatori comportamentali'!$E$5,
  ISNUMBER(SEARCH("Comunicare - nivel strategic", E49)),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49" t="str">
        <f t="shared" si="4"/>
        <v>Consilier juridic, grad superior</v>
      </c>
      <c r="O49" s="31" t="str" cm="1">
        <f t="array" ref="O49">_xlfn.IFS(
  ISNUMBER(SEARCH("Lucru în echipă - nivel elementar", E49)), 'Indicatori comportamentali'!$F$3,
  ISNUMBER(SEARCH("Lucru în echipă - nivel operațional", E49)), 'Indicatori comportamentali'!$F$4,
  ISNUMBER(SEARCH("Lucru în echipă - nivel extins", E49)), 'Indicatori comportamentali'!$F$5,
  ISNUMBER(SEARCH("Lucru în echipă - nivel strategic", E49)),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49" t="str">
        <f t="shared" si="5"/>
        <v>Consilier juridic, grad superior</v>
      </c>
      <c r="Q49" s="31" t="str" cm="1">
        <f t="array" ref="Q49">_xlfn.IFS(
  ISNUMBER(SEARCH("Orientare către cetățean - nivel elementar", E49)), 'Indicatori comportamentali'!$G$3,
  ISNUMBER(SEARCH("Orientare către cetățean - nivel operațional", E49)), 'Indicatori comportamentali'!$G$4,
  ISNUMBER(SEARCH("Orientare către cetățean - nivel extins", E49)), 'Indicatori comportamentali'!$G$5,
  ISNUMBER(SEARCH("Orientare către cetățean - nivel strategic", E49)),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49" t="str">
        <f t="shared" si="6"/>
        <v>Consilier juridic, grad superior</v>
      </c>
      <c r="S49" s="31" t="str" cm="1">
        <f t="array" ref="S49">_xlfn.IFS(
  ISNUMBER(SEARCH("Integritate - nivel elementar", E49)), 'Indicatori comportamentali'!$H$3,
  ISNUMBER(SEARCH("Integritate - nivel operațional", E49)), 'Indicatori comportamentali'!$H$4,
  ISNUMBER(SEARCH("Integritate - nivel extins", E49)), 'Indicatori comportamentali'!$H$5,
  ISNUMBER(SEARCH("Integritate - nivel strategic", E49)),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49" t="str">
        <f t="shared" si="7"/>
        <v>Consilier juridic, grad superior</v>
      </c>
      <c r="U49" s="31" t="str" cm="1">
        <f t="array" ref="U49">_xlfn.IFS(
  ISNUMBER(SEARCH("Managementul performanței - nivel elementar", E49)), 'Indicatori comportamentali'!$I$3,
  ISNUMBER(SEARCH("Managementul performanței - nivel operațional", E49)), 'Indicatori comportamentali'!$I$4,
  ISNUMBER(SEARCH("Managementul performanței - nivel extins", E49)), 'Indicatori comportamentali'!$I$5,
  ISNUMBER(SEARCH("Managementul performanței - nivel strategic", E49)), 'Indicatori comportamentali'!$I$6,
  TRUE, "-"
)</f>
        <v>-</v>
      </c>
      <c r="V49" t="str">
        <f t="shared" si="8"/>
        <v>Consilier juridic, grad superior</v>
      </c>
      <c r="W49" s="31" t="str" cm="1">
        <f t="array" ref="W49">_xlfn.IFS(
  ISNUMBER(SEARCH("Dezvoltarea echipei - nivel elementar", E49)), 'Indicatori comportamentali'!$J$3,
  ISNUMBER(SEARCH("Dezvoltarea echipei - nivel operațional", E49)), 'Indicatori comportamentali'!$J$4,
  ISNUMBER(SEARCH("Dezvoltarea echipei - nivel extins", E49)), 'Indicatori comportamentali'!$J$5,
  ISNUMBER(SEARCH("Dezvoltarea echipei - nivel strategic", E49)), 'Indicatori comportamentali'!$J$6,
  TRUE, "-"
)</f>
        <v>-</v>
      </c>
      <c r="X49" t="str">
        <f t="shared" si="9"/>
        <v>Consilier juridic, grad superior</v>
      </c>
      <c r="Y49" s="31" t="str" cm="1">
        <f t="array" ref="Y49">_xlfn.IFS(
  ISNUMBER(SEARCH("Generarea angajamentului - nivel elementar", E49)), 'Indicatori comportamentali'!$K$3,
  ISNUMBER(SEARCH("Generarea angajamentului - nivel operațional", E49)), 'Indicatori comportamentali'!$K$4,
  ISNUMBER(SEARCH("Generarea angajamentului - nivel extins", E49)), 'Indicatori comportamentali'!$K$5,
  ISNUMBER(SEARCH("Generarea angajamentului - nivel strategic", E49)), 'Indicatori comportamentali'!$K$6,
  TRUE, "-"
)</f>
        <v>-</v>
      </c>
      <c r="Z49" t="str">
        <f t="shared" si="10"/>
        <v>Consilier juridic, grad superior</v>
      </c>
      <c r="AA49" s="31" t="str" cm="1">
        <f t="array" ref="AA49">_xlfn.IFS(
  ISNUMBER(SEARCH("Promovarea inovației și inițierea schimbării - nivel elementar", E49)), 'Indicatori comportamentali'!$L$3,
  ISNUMBER(SEARCH("Promovarea inovației și inițierea schimbării - nivel operațional", E49)), 'Indicatori comportamentali'!$L$4,
  ISNUMBER(SEARCH("Promovarea inovației și inițierea schimbării - nivel extins", E49)), 'Indicatori comportamentali'!$L$5,
  ISNUMBER(SEARCH("Promovarea inovației și inițierea schimbării - nivel strategic", E49)), 'Indicatori comportamentali'!$L$6,
  TRUE, "-"
)</f>
        <v>-</v>
      </c>
    </row>
    <row r="50" spans="1:27" ht="158.4" x14ac:dyDescent="0.3">
      <c r="A50" t="s">
        <v>103</v>
      </c>
      <c r="B50" t="s">
        <v>73</v>
      </c>
      <c r="C50" t="s">
        <v>164</v>
      </c>
      <c r="D50" t="str">
        <f t="shared" si="12"/>
        <v>Auditor, grad debutant</v>
      </c>
      <c r="E50" s="32" t="s">
        <v>79</v>
      </c>
      <c r="F50" t="str">
        <f t="shared" si="0"/>
        <v>Auditor, grad debutant</v>
      </c>
      <c r="G50" s="31" t="str" cm="1">
        <f t="array" ref="G50">_xlfn.IFS(
  ISNUMBER(SEARCH("Rezolvarea de probleme și luarea deciziilor - nivel elementar", E50)), 'Indicatori comportamentali'!$B$3,
  ISNUMBER(SEARCH("Rezolvarea de probleme și luarea deciziilor - nivel operațional", E50)), 'Indicatori comportamentali'!$B$4,
  ISNUMBER(SEARCH("Rezolvarea de probleme și luarea deciziilor - nivel extins", E50)), 'Indicatori comportamentali'!$B$5,
  ISNUMBER(SEARCH("Rezolvarea de probleme și luarea deciziilor - nivel strategic", E50)),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50" t="str">
        <f t="shared" si="1"/>
        <v>Auditor, grad debutant</v>
      </c>
      <c r="I50" s="31" t="str" cm="1">
        <f t="array" ref="I50">_xlfn.IFS(
  ISNUMBER(SEARCH("Inițiativă - nivel elementar", E50)), 'Indicatori comportamentali'!$C$3,
  ISNUMBER(SEARCH("Inițiativă - nivel operațional", E50)), 'Indicatori comportamentali'!$C$4,
  ISNUMBER(SEARCH("Inițiativă - nivel extins", E50)), 'Indicatori comportamentali'!$C$5,
  ISNUMBER(SEARCH("Inițiativă - nivel strategic", E50)),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50" t="str">
        <f t="shared" si="2"/>
        <v>Auditor, grad debutant</v>
      </c>
      <c r="K50" s="31" t="str" cm="1">
        <f t="array" ref="K50">_xlfn.IFS(
  ISNUMBER(SEARCH("Planificare și organizare - nivel elementar", E50)), 'Indicatori comportamentali'!$D$3,
  ISNUMBER(SEARCH("Planificare și organizare - nivel operațional", E50)), 'Indicatori comportamentali'!$D$4,
  ISNUMBER(SEARCH("Planificare și organizare - nivel extins", E50)), 'Indicatori comportamentali'!$D$5,
  ISNUMBER(SEARCH("Planificare și organizare - nivel strategic", E50)),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50" t="str">
        <f t="shared" si="3"/>
        <v>Auditor, grad debutant</v>
      </c>
      <c r="M50" s="31" t="str" cm="1">
        <f t="array" ref="M50">_xlfn.IFS(
  ISNUMBER(SEARCH("Comunicare - nivel elementar", E50)), 'Indicatori comportamentali'!$E$3,
  ISNUMBER(SEARCH("Comunicare - nivel operațional", E50)), 'Indicatori comportamentali'!$E$4,
  ISNUMBER(SEARCH("Comunicare - nivel extins", E50)), 'Indicatori comportamentali'!$E$5,
  ISNUMBER(SEARCH("Comunicare - nivel strategic", E50)),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50" t="str">
        <f t="shared" si="4"/>
        <v>Auditor, grad debutant</v>
      </c>
      <c r="O50" s="31" t="str" cm="1">
        <f t="array" ref="O50">_xlfn.IFS(
  ISNUMBER(SEARCH("Lucru în echipă - nivel elementar", E50)), 'Indicatori comportamentali'!$F$3,
  ISNUMBER(SEARCH("Lucru în echipă - nivel operațional", E50)), 'Indicatori comportamentali'!$F$4,
  ISNUMBER(SEARCH("Lucru în echipă - nivel extins", E50)), 'Indicatori comportamentali'!$F$5,
  ISNUMBER(SEARCH("Lucru în echipă - nivel strategic", E50)),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50" t="str">
        <f t="shared" si="5"/>
        <v>Auditor, grad debutant</v>
      </c>
      <c r="Q50" s="31" t="str" cm="1">
        <f t="array" ref="Q50">_xlfn.IFS(
  ISNUMBER(SEARCH("Orientare către cetățean - nivel elementar", E50)), 'Indicatori comportamentali'!$G$3,
  ISNUMBER(SEARCH("Orientare către cetățean - nivel operațional", E50)), 'Indicatori comportamentali'!$G$4,
  ISNUMBER(SEARCH("Orientare către cetățean - nivel extins", E50)), 'Indicatori comportamentali'!$G$5,
  ISNUMBER(SEARCH("Orientare către cetățean - nivel strategic", E50)),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50" t="str">
        <f t="shared" si="6"/>
        <v>Auditor, grad debutant</v>
      </c>
      <c r="S50" s="31" t="str" cm="1">
        <f t="array" ref="S50">_xlfn.IFS(
  ISNUMBER(SEARCH("Integritate - nivel elementar", E50)), 'Indicatori comportamentali'!$H$3,
  ISNUMBER(SEARCH("Integritate - nivel operațional", E50)), 'Indicatori comportamentali'!$H$4,
  ISNUMBER(SEARCH("Integritate - nivel extins", E50)), 'Indicatori comportamentali'!$H$5,
  ISNUMBER(SEARCH("Integritate - nivel strategic", E50)),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50" t="str">
        <f t="shared" si="7"/>
        <v>Auditor, grad debutant</v>
      </c>
      <c r="U50" s="31" t="str" cm="1">
        <f t="array" ref="U50">_xlfn.IFS(
  ISNUMBER(SEARCH("Managementul performanței - nivel elementar", E50)), 'Indicatori comportamentali'!$I$3,
  ISNUMBER(SEARCH("Managementul performanței - nivel operațional", E50)), 'Indicatori comportamentali'!$I$4,
  ISNUMBER(SEARCH("Managementul performanței - nivel extins", E50)), 'Indicatori comportamentali'!$I$5,
  ISNUMBER(SEARCH("Managementul performanței - nivel strategic", E50)), 'Indicatori comportamentali'!$I$6,
  TRUE, "-"
)</f>
        <v>-</v>
      </c>
      <c r="V50" t="str">
        <f t="shared" si="8"/>
        <v>Auditor, grad debutant</v>
      </c>
      <c r="W50" s="31" t="str" cm="1">
        <f t="array" ref="W50">_xlfn.IFS(
  ISNUMBER(SEARCH("Dezvoltarea echipei - nivel elementar", E50)), 'Indicatori comportamentali'!$J$3,
  ISNUMBER(SEARCH("Dezvoltarea echipei - nivel operațional", E50)), 'Indicatori comportamentali'!$J$4,
  ISNUMBER(SEARCH("Dezvoltarea echipei - nivel extins", E50)), 'Indicatori comportamentali'!$J$5,
  ISNUMBER(SEARCH("Dezvoltarea echipei - nivel strategic", E50)), 'Indicatori comportamentali'!$J$6,
  TRUE, "-"
)</f>
        <v>-</v>
      </c>
      <c r="X50" t="str">
        <f t="shared" si="9"/>
        <v>Auditor, grad debutant</v>
      </c>
      <c r="Y50" s="31" t="str" cm="1">
        <f t="array" ref="Y50">_xlfn.IFS(
  ISNUMBER(SEARCH("Generarea angajamentului - nivel elementar", E50)), 'Indicatori comportamentali'!$K$3,
  ISNUMBER(SEARCH("Generarea angajamentului - nivel operațional", E50)), 'Indicatori comportamentali'!$K$4,
  ISNUMBER(SEARCH("Generarea angajamentului - nivel extins", E50)), 'Indicatori comportamentali'!$K$5,
  ISNUMBER(SEARCH("Generarea angajamentului - nivel strategic", E50)), 'Indicatori comportamentali'!$K$6,
  TRUE, "-"
)</f>
        <v>-</v>
      </c>
      <c r="Z50" t="str">
        <f t="shared" si="10"/>
        <v>Auditor, grad debutant</v>
      </c>
      <c r="AA50" s="31" t="str" cm="1">
        <f t="array" ref="AA50">_xlfn.IFS(
  ISNUMBER(SEARCH("Promovarea inovației și inițierea schimbării - nivel elementar", E50)), 'Indicatori comportamentali'!$L$3,
  ISNUMBER(SEARCH("Promovarea inovației și inițierea schimbării - nivel operațional", E50)), 'Indicatori comportamentali'!$L$4,
  ISNUMBER(SEARCH("Promovarea inovației și inițierea schimbării - nivel extins", E50)), 'Indicatori comportamentali'!$L$5,
  ISNUMBER(SEARCH("Promovarea inovației și inițierea schimbării - nivel strategic", E50)), 'Indicatori comportamentali'!$L$6,
  TRUE, "-"
)</f>
        <v>-</v>
      </c>
    </row>
    <row r="51" spans="1:27" ht="158.4" x14ac:dyDescent="0.3">
      <c r="A51" t="s">
        <v>103</v>
      </c>
      <c r="B51" t="s">
        <v>74</v>
      </c>
      <c r="C51" t="s">
        <v>164</v>
      </c>
      <c r="D51" t="str">
        <f t="shared" si="12"/>
        <v>Auditor, grad asistent</v>
      </c>
      <c r="E51" s="32" t="s">
        <v>79</v>
      </c>
      <c r="F51" t="str">
        <f t="shared" si="0"/>
        <v>Auditor, grad asistent</v>
      </c>
      <c r="G51" s="31" t="str" cm="1">
        <f t="array" ref="G51">_xlfn.IFS(
  ISNUMBER(SEARCH("Rezolvarea de probleme și luarea deciziilor - nivel elementar", E51)), 'Indicatori comportamentali'!$B$3,
  ISNUMBER(SEARCH("Rezolvarea de probleme și luarea deciziilor - nivel operațional", E51)), 'Indicatori comportamentali'!$B$4,
  ISNUMBER(SEARCH("Rezolvarea de probleme și luarea deciziilor - nivel extins", E51)), 'Indicatori comportamentali'!$B$5,
  ISNUMBER(SEARCH("Rezolvarea de probleme și luarea deciziilor - nivel strategic", E51)),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51" t="str">
        <f t="shared" si="1"/>
        <v>Auditor, grad asistent</v>
      </c>
      <c r="I51" s="31" t="str" cm="1">
        <f t="array" ref="I51">_xlfn.IFS(
  ISNUMBER(SEARCH("Inițiativă - nivel elementar", E51)), 'Indicatori comportamentali'!$C$3,
  ISNUMBER(SEARCH("Inițiativă - nivel operațional", E51)), 'Indicatori comportamentali'!$C$4,
  ISNUMBER(SEARCH("Inițiativă - nivel extins", E51)), 'Indicatori comportamentali'!$C$5,
  ISNUMBER(SEARCH("Inițiativă - nivel strategic", E51)),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51" t="str">
        <f t="shared" si="2"/>
        <v>Auditor, grad asistent</v>
      </c>
      <c r="K51" s="31" t="str" cm="1">
        <f t="array" ref="K51">_xlfn.IFS(
  ISNUMBER(SEARCH("Planificare și organizare - nivel elementar", E51)), 'Indicatori comportamentali'!$D$3,
  ISNUMBER(SEARCH("Planificare și organizare - nivel operațional", E51)), 'Indicatori comportamentali'!$D$4,
  ISNUMBER(SEARCH("Planificare și organizare - nivel extins", E51)), 'Indicatori comportamentali'!$D$5,
  ISNUMBER(SEARCH("Planificare și organizare - nivel strategic", E51)),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51" t="str">
        <f t="shared" si="3"/>
        <v>Auditor, grad asistent</v>
      </c>
      <c r="M51" s="31" t="str" cm="1">
        <f t="array" ref="M51">_xlfn.IFS(
  ISNUMBER(SEARCH("Comunicare - nivel elementar", E51)), 'Indicatori comportamentali'!$E$3,
  ISNUMBER(SEARCH("Comunicare - nivel operațional", E51)), 'Indicatori comportamentali'!$E$4,
  ISNUMBER(SEARCH("Comunicare - nivel extins", E51)), 'Indicatori comportamentali'!$E$5,
  ISNUMBER(SEARCH("Comunicare - nivel strategic", E51)),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51" t="str">
        <f t="shared" si="4"/>
        <v>Auditor, grad asistent</v>
      </c>
      <c r="O51" s="31" t="str" cm="1">
        <f t="array" ref="O51">_xlfn.IFS(
  ISNUMBER(SEARCH("Lucru în echipă - nivel elementar", E51)), 'Indicatori comportamentali'!$F$3,
  ISNUMBER(SEARCH("Lucru în echipă - nivel operațional", E51)), 'Indicatori comportamentali'!$F$4,
  ISNUMBER(SEARCH("Lucru în echipă - nivel extins", E51)), 'Indicatori comportamentali'!$F$5,
  ISNUMBER(SEARCH("Lucru în echipă - nivel strategic", E51)),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51" t="str">
        <f t="shared" si="5"/>
        <v>Auditor, grad asistent</v>
      </c>
      <c r="Q51" s="31" t="str" cm="1">
        <f t="array" ref="Q51">_xlfn.IFS(
  ISNUMBER(SEARCH("Orientare către cetățean - nivel elementar", E51)), 'Indicatori comportamentali'!$G$3,
  ISNUMBER(SEARCH("Orientare către cetățean - nivel operațional", E51)), 'Indicatori comportamentali'!$G$4,
  ISNUMBER(SEARCH("Orientare către cetățean - nivel extins", E51)), 'Indicatori comportamentali'!$G$5,
  ISNUMBER(SEARCH("Orientare către cetățean - nivel strategic", E51)),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51" t="str">
        <f t="shared" si="6"/>
        <v>Auditor, grad asistent</v>
      </c>
      <c r="S51" s="31" t="str" cm="1">
        <f t="array" ref="S51">_xlfn.IFS(
  ISNUMBER(SEARCH("Integritate - nivel elementar", E51)), 'Indicatori comportamentali'!$H$3,
  ISNUMBER(SEARCH("Integritate - nivel operațional", E51)), 'Indicatori comportamentali'!$H$4,
  ISNUMBER(SEARCH("Integritate - nivel extins", E51)), 'Indicatori comportamentali'!$H$5,
  ISNUMBER(SEARCH("Integritate - nivel strategic", E51)),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51" t="str">
        <f t="shared" si="7"/>
        <v>Auditor, grad asistent</v>
      </c>
      <c r="U51" s="31" t="str" cm="1">
        <f t="array" ref="U51">_xlfn.IFS(
  ISNUMBER(SEARCH("Managementul performanței - nivel elementar", E51)), 'Indicatori comportamentali'!$I$3,
  ISNUMBER(SEARCH("Managementul performanței - nivel operațional", E51)), 'Indicatori comportamentali'!$I$4,
  ISNUMBER(SEARCH("Managementul performanței - nivel extins", E51)), 'Indicatori comportamentali'!$I$5,
  ISNUMBER(SEARCH("Managementul performanței - nivel strategic", E51)), 'Indicatori comportamentali'!$I$6,
  TRUE, "-"
)</f>
        <v>-</v>
      </c>
      <c r="V51" t="str">
        <f t="shared" si="8"/>
        <v>Auditor, grad asistent</v>
      </c>
      <c r="W51" s="31" t="str" cm="1">
        <f t="array" ref="W51">_xlfn.IFS(
  ISNUMBER(SEARCH("Dezvoltarea echipei - nivel elementar", E51)), 'Indicatori comportamentali'!$J$3,
  ISNUMBER(SEARCH("Dezvoltarea echipei - nivel operațional", E51)), 'Indicatori comportamentali'!$J$4,
  ISNUMBER(SEARCH("Dezvoltarea echipei - nivel extins", E51)), 'Indicatori comportamentali'!$J$5,
  ISNUMBER(SEARCH("Dezvoltarea echipei - nivel strategic", E51)), 'Indicatori comportamentali'!$J$6,
  TRUE, "-"
)</f>
        <v>-</v>
      </c>
      <c r="X51" t="str">
        <f t="shared" si="9"/>
        <v>Auditor, grad asistent</v>
      </c>
      <c r="Y51" s="31" t="str" cm="1">
        <f t="array" ref="Y51">_xlfn.IFS(
  ISNUMBER(SEARCH("Generarea angajamentului - nivel elementar", E51)), 'Indicatori comportamentali'!$K$3,
  ISNUMBER(SEARCH("Generarea angajamentului - nivel operațional", E51)), 'Indicatori comportamentali'!$K$4,
  ISNUMBER(SEARCH("Generarea angajamentului - nivel extins", E51)), 'Indicatori comportamentali'!$K$5,
  ISNUMBER(SEARCH("Generarea angajamentului - nivel strategic", E51)), 'Indicatori comportamentali'!$K$6,
  TRUE, "-"
)</f>
        <v>-</v>
      </c>
      <c r="Z51" t="str">
        <f t="shared" si="10"/>
        <v>Auditor, grad asistent</v>
      </c>
      <c r="AA51" s="31" t="str" cm="1">
        <f t="array" ref="AA51">_xlfn.IFS(
  ISNUMBER(SEARCH("Promovarea inovației și inițierea schimbării - nivel elementar", E51)), 'Indicatori comportamentali'!$L$3,
  ISNUMBER(SEARCH("Promovarea inovației și inițierea schimbării - nivel operațional", E51)), 'Indicatori comportamentali'!$L$4,
  ISNUMBER(SEARCH("Promovarea inovației și inițierea schimbării - nivel extins", E51)), 'Indicatori comportamentali'!$L$5,
  ISNUMBER(SEARCH("Promovarea inovației și inițierea schimbării - nivel strategic", E51)), 'Indicatori comportamentali'!$L$6,
  TRUE, "-"
)</f>
        <v>-</v>
      </c>
    </row>
    <row r="52" spans="1:27" ht="172.8" x14ac:dyDescent="0.3">
      <c r="A52" t="s">
        <v>103</v>
      </c>
      <c r="B52" t="s">
        <v>75</v>
      </c>
      <c r="C52" t="s">
        <v>164</v>
      </c>
      <c r="D52" t="str">
        <f t="shared" si="12"/>
        <v>Auditor, grad principal</v>
      </c>
      <c r="E52" s="32" t="s">
        <v>78</v>
      </c>
      <c r="F52" t="str">
        <f t="shared" si="0"/>
        <v>Auditor, grad principal</v>
      </c>
      <c r="G52" s="31" t="str" cm="1">
        <f t="array" ref="G52">_xlfn.IFS(
  ISNUMBER(SEARCH("Rezolvarea de probleme și luarea deciziilor - nivel elementar", E52)), 'Indicatori comportamentali'!$B$3,
  ISNUMBER(SEARCH("Rezolvarea de probleme și luarea deciziilor - nivel operațional", E52)), 'Indicatori comportamentali'!$B$4,
  ISNUMBER(SEARCH("Rezolvarea de probleme și luarea deciziilor - nivel extins", E52)), 'Indicatori comportamentali'!$B$5,
  ISNUMBER(SEARCH("Rezolvarea de probleme și luarea deciziilor - nivel strategic", E52)),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52" t="str">
        <f t="shared" si="1"/>
        <v>Auditor, grad principal</v>
      </c>
      <c r="I52" s="31" t="str" cm="1">
        <f t="array" ref="I52">_xlfn.IFS(
  ISNUMBER(SEARCH("Inițiativă - nivel elementar", E52)), 'Indicatori comportamentali'!$C$3,
  ISNUMBER(SEARCH("Inițiativă - nivel operațional", E52)), 'Indicatori comportamentali'!$C$4,
  ISNUMBER(SEARCH("Inițiativă - nivel extins", E52)), 'Indicatori comportamentali'!$C$5,
  ISNUMBER(SEARCH("Inițiativă - nivel strategic", E52)),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52" t="str">
        <f t="shared" si="2"/>
        <v>Auditor, grad principal</v>
      </c>
      <c r="K52" s="31" t="str" cm="1">
        <f t="array" ref="K52">_xlfn.IFS(
  ISNUMBER(SEARCH("Planificare și organizare - nivel elementar", E52)), 'Indicatori comportamentali'!$D$3,
  ISNUMBER(SEARCH("Planificare și organizare - nivel operațional", E52)), 'Indicatori comportamentali'!$D$4,
  ISNUMBER(SEARCH("Planificare și organizare - nivel extins", E52)), 'Indicatori comportamentali'!$D$5,
  ISNUMBER(SEARCH("Planificare și organizare - nivel strategic", E52)),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52" t="str">
        <f t="shared" si="3"/>
        <v>Auditor, grad principal</v>
      </c>
      <c r="M52" s="31" t="str" cm="1">
        <f t="array" ref="M52">_xlfn.IFS(
  ISNUMBER(SEARCH("Comunicare - nivel elementar", E52)), 'Indicatori comportamentali'!$E$3,
  ISNUMBER(SEARCH("Comunicare - nivel operațional", E52)), 'Indicatori comportamentali'!$E$4,
  ISNUMBER(SEARCH("Comunicare - nivel extins", E52)), 'Indicatori comportamentali'!$E$5,
  ISNUMBER(SEARCH("Comunicare - nivel strategic", E52)),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52" t="str">
        <f t="shared" si="4"/>
        <v>Auditor, grad principal</v>
      </c>
      <c r="O52" s="31" t="str" cm="1">
        <f t="array" ref="O52">_xlfn.IFS(
  ISNUMBER(SEARCH("Lucru în echipă - nivel elementar", E52)), 'Indicatori comportamentali'!$F$3,
  ISNUMBER(SEARCH("Lucru în echipă - nivel operațional", E52)), 'Indicatori comportamentali'!$F$4,
  ISNUMBER(SEARCH("Lucru în echipă - nivel extins", E52)), 'Indicatori comportamentali'!$F$5,
  ISNUMBER(SEARCH("Lucru în echipă - nivel strategic", E52)),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52" t="str">
        <f t="shared" si="5"/>
        <v>Auditor, grad principal</v>
      </c>
      <c r="Q52" s="31" t="str" cm="1">
        <f t="array" ref="Q52">_xlfn.IFS(
  ISNUMBER(SEARCH("Orientare către cetățean - nivel elementar", E52)), 'Indicatori comportamentali'!$G$3,
  ISNUMBER(SEARCH("Orientare către cetățean - nivel operațional", E52)), 'Indicatori comportamentali'!$G$4,
  ISNUMBER(SEARCH("Orientare către cetățean - nivel extins", E52)), 'Indicatori comportamentali'!$G$5,
  ISNUMBER(SEARCH("Orientare către cetățean - nivel strategic", E52)),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52" t="str">
        <f t="shared" si="6"/>
        <v>Auditor, grad principal</v>
      </c>
      <c r="S52" s="31" t="str" cm="1">
        <f t="array" ref="S52">_xlfn.IFS(
  ISNUMBER(SEARCH("Integritate - nivel elementar", E52)), 'Indicatori comportamentali'!$H$3,
  ISNUMBER(SEARCH("Integritate - nivel operațional", E52)), 'Indicatori comportamentali'!$H$4,
  ISNUMBER(SEARCH("Integritate - nivel extins", E52)), 'Indicatori comportamentali'!$H$5,
  ISNUMBER(SEARCH("Integritate - nivel strategic", E52)),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52" t="str">
        <f t="shared" si="7"/>
        <v>Auditor, grad principal</v>
      </c>
      <c r="U52" s="31" t="str" cm="1">
        <f t="array" ref="U52">_xlfn.IFS(
  ISNUMBER(SEARCH("Managementul performanței - nivel elementar", E52)), 'Indicatori comportamentali'!$I$3,
  ISNUMBER(SEARCH("Managementul performanței - nivel operațional", E52)), 'Indicatori comportamentali'!$I$4,
  ISNUMBER(SEARCH("Managementul performanței - nivel extins", E52)), 'Indicatori comportamentali'!$I$5,
  ISNUMBER(SEARCH("Managementul performanței - nivel strategic", E52)), 'Indicatori comportamentali'!$I$6,
  TRUE, "-"
)</f>
        <v>-</v>
      </c>
      <c r="V52" t="str">
        <f t="shared" si="8"/>
        <v>Auditor, grad principal</v>
      </c>
      <c r="W52" s="31" t="str" cm="1">
        <f t="array" ref="W52">_xlfn.IFS(
  ISNUMBER(SEARCH("Dezvoltarea echipei - nivel elementar", E52)), 'Indicatori comportamentali'!$J$3,
  ISNUMBER(SEARCH("Dezvoltarea echipei - nivel operațional", E52)), 'Indicatori comportamentali'!$J$4,
  ISNUMBER(SEARCH("Dezvoltarea echipei - nivel extins", E52)), 'Indicatori comportamentali'!$J$5,
  ISNUMBER(SEARCH("Dezvoltarea echipei - nivel strategic", E52)), 'Indicatori comportamentali'!$J$6,
  TRUE, "-"
)</f>
        <v>-</v>
      </c>
      <c r="X52" t="str">
        <f t="shared" si="9"/>
        <v>Auditor, grad principal</v>
      </c>
      <c r="Y52" s="31" t="str" cm="1">
        <f t="array" ref="Y52">_xlfn.IFS(
  ISNUMBER(SEARCH("Generarea angajamentului - nivel elementar", E52)), 'Indicatori comportamentali'!$K$3,
  ISNUMBER(SEARCH("Generarea angajamentului - nivel operațional", E52)), 'Indicatori comportamentali'!$K$4,
  ISNUMBER(SEARCH("Generarea angajamentului - nivel extins", E52)), 'Indicatori comportamentali'!$K$5,
  ISNUMBER(SEARCH("Generarea angajamentului - nivel strategic", E52)), 'Indicatori comportamentali'!$K$6,
  TRUE, "-"
)</f>
        <v>-</v>
      </c>
      <c r="Z52" t="str">
        <f t="shared" si="10"/>
        <v>Auditor, grad principal</v>
      </c>
      <c r="AA52" s="31" t="str" cm="1">
        <f t="array" ref="AA52">_xlfn.IFS(
  ISNUMBER(SEARCH("Promovarea inovației și inițierea schimbării - nivel elementar", E52)), 'Indicatori comportamentali'!$L$3,
  ISNUMBER(SEARCH("Promovarea inovației și inițierea schimbării - nivel operațional", E52)), 'Indicatori comportamentali'!$L$4,
  ISNUMBER(SEARCH("Promovarea inovației și inițierea schimbării - nivel extins", E52)), 'Indicatori comportamentali'!$L$5,
  ISNUMBER(SEARCH("Promovarea inovației și inițierea schimbării - nivel strategic", E52)), 'Indicatori comportamentali'!$L$6,
  TRUE, "-"
)</f>
        <v>-</v>
      </c>
    </row>
    <row r="53" spans="1:27" ht="172.8" x14ac:dyDescent="0.3">
      <c r="A53" t="s">
        <v>103</v>
      </c>
      <c r="B53" t="s">
        <v>76</v>
      </c>
      <c r="C53" t="s">
        <v>164</v>
      </c>
      <c r="D53" t="str">
        <f t="shared" si="12"/>
        <v>Auditor, grad superior</v>
      </c>
      <c r="E53" s="32" t="s">
        <v>78</v>
      </c>
      <c r="F53" t="str">
        <f t="shared" si="0"/>
        <v>Auditor, grad superior</v>
      </c>
      <c r="G53" s="31" t="str" cm="1">
        <f t="array" ref="G53">_xlfn.IFS(
  ISNUMBER(SEARCH("Rezolvarea de probleme și luarea deciziilor - nivel elementar", E53)), 'Indicatori comportamentali'!$B$3,
  ISNUMBER(SEARCH("Rezolvarea de probleme și luarea deciziilor - nivel operațional", E53)), 'Indicatori comportamentali'!$B$4,
  ISNUMBER(SEARCH("Rezolvarea de probleme și luarea deciziilor - nivel extins", E53)), 'Indicatori comportamentali'!$B$5,
  ISNUMBER(SEARCH("Rezolvarea de probleme și luarea deciziilor - nivel strategic", E53)),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53" t="str">
        <f t="shared" si="1"/>
        <v>Auditor, grad superior</v>
      </c>
      <c r="I53" s="31" t="str" cm="1">
        <f t="array" ref="I53">_xlfn.IFS(
  ISNUMBER(SEARCH("Inițiativă - nivel elementar", E53)), 'Indicatori comportamentali'!$C$3,
  ISNUMBER(SEARCH("Inițiativă - nivel operațional", E53)), 'Indicatori comportamentali'!$C$4,
  ISNUMBER(SEARCH("Inițiativă - nivel extins", E53)), 'Indicatori comportamentali'!$C$5,
  ISNUMBER(SEARCH("Inițiativă - nivel strategic", E53)),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53" t="str">
        <f t="shared" si="2"/>
        <v>Auditor, grad superior</v>
      </c>
      <c r="K53" s="31" t="str" cm="1">
        <f t="array" ref="K53">_xlfn.IFS(
  ISNUMBER(SEARCH("Planificare și organizare - nivel elementar", E53)), 'Indicatori comportamentali'!$D$3,
  ISNUMBER(SEARCH("Planificare și organizare - nivel operațional", E53)), 'Indicatori comportamentali'!$D$4,
  ISNUMBER(SEARCH("Planificare și organizare - nivel extins", E53)), 'Indicatori comportamentali'!$D$5,
  ISNUMBER(SEARCH("Planificare și organizare - nivel strategic", E53)),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53" t="str">
        <f t="shared" si="3"/>
        <v>Auditor, grad superior</v>
      </c>
      <c r="M53" s="31" t="str" cm="1">
        <f t="array" ref="M53">_xlfn.IFS(
  ISNUMBER(SEARCH("Comunicare - nivel elementar", E53)), 'Indicatori comportamentali'!$E$3,
  ISNUMBER(SEARCH("Comunicare - nivel operațional", E53)), 'Indicatori comportamentali'!$E$4,
  ISNUMBER(SEARCH("Comunicare - nivel extins", E53)), 'Indicatori comportamentali'!$E$5,
  ISNUMBER(SEARCH("Comunicare - nivel strategic", E53)),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53" t="str">
        <f t="shared" si="4"/>
        <v>Auditor, grad superior</v>
      </c>
      <c r="O53" s="31" t="str" cm="1">
        <f t="array" ref="O53">_xlfn.IFS(
  ISNUMBER(SEARCH("Lucru în echipă - nivel elementar", E53)), 'Indicatori comportamentali'!$F$3,
  ISNUMBER(SEARCH("Lucru în echipă - nivel operațional", E53)), 'Indicatori comportamentali'!$F$4,
  ISNUMBER(SEARCH("Lucru în echipă - nivel extins", E53)), 'Indicatori comportamentali'!$F$5,
  ISNUMBER(SEARCH("Lucru în echipă - nivel strategic", E53)),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53" t="str">
        <f t="shared" si="5"/>
        <v>Auditor, grad superior</v>
      </c>
      <c r="Q53" s="31" t="str" cm="1">
        <f t="array" ref="Q53">_xlfn.IFS(
  ISNUMBER(SEARCH("Orientare către cetățean - nivel elementar", E53)), 'Indicatori comportamentali'!$G$3,
  ISNUMBER(SEARCH("Orientare către cetățean - nivel operațional", E53)), 'Indicatori comportamentali'!$G$4,
  ISNUMBER(SEARCH("Orientare către cetățean - nivel extins", E53)), 'Indicatori comportamentali'!$G$5,
  ISNUMBER(SEARCH("Orientare către cetățean - nivel strategic", E53)),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53" t="str">
        <f t="shared" si="6"/>
        <v>Auditor, grad superior</v>
      </c>
      <c r="S53" s="31" t="str" cm="1">
        <f t="array" ref="S53">_xlfn.IFS(
  ISNUMBER(SEARCH("Integritate - nivel elementar", E53)), 'Indicatori comportamentali'!$H$3,
  ISNUMBER(SEARCH("Integritate - nivel operațional", E53)), 'Indicatori comportamentali'!$H$4,
  ISNUMBER(SEARCH("Integritate - nivel extins", E53)), 'Indicatori comportamentali'!$H$5,
  ISNUMBER(SEARCH("Integritate - nivel strategic", E53)),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53" t="str">
        <f t="shared" si="7"/>
        <v>Auditor, grad superior</v>
      </c>
      <c r="U53" s="31" t="str" cm="1">
        <f t="array" ref="U53">_xlfn.IFS(
  ISNUMBER(SEARCH("Managementul performanței - nivel elementar", E53)), 'Indicatori comportamentali'!$I$3,
  ISNUMBER(SEARCH("Managementul performanței - nivel operațional", E53)), 'Indicatori comportamentali'!$I$4,
  ISNUMBER(SEARCH("Managementul performanței - nivel extins", E53)), 'Indicatori comportamentali'!$I$5,
  ISNUMBER(SEARCH("Managementul performanței - nivel strategic", E53)), 'Indicatori comportamentali'!$I$6,
  TRUE, "-"
)</f>
        <v>-</v>
      </c>
      <c r="V53" t="str">
        <f t="shared" si="8"/>
        <v>Auditor, grad superior</v>
      </c>
      <c r="W53" s="31" t="str" cm="1">
        <f t="array" ref="W53">_xlfn.IFS(
  ISNUMBER(SEARCH("Dezvoltarea echipei - nivel elementar", E53)), 'Indicatori comportamentali'!$J$3,
  ISNUMBER(SEARCH("Dezvoltarea echipei - nivel operațional", E53)), 'Indicatori comportamentali'!$J$4,
  ISNUMBER(SEARCH("Dezvoltarea echipei - nivel extins", E53)), 'Indicatori comportamentali'!$J$5,
  ISNUMBER(SEARCH("Dezvoltarea echipei - nivel strategic", E53)), 'Indicatori comportamentali'!$J$6,
  TRUE, "-"
)</f>
        <v>-</v>
      </c>
      <c r="X53" t="str">
        <f t="shared" si="9"/>
        <v>Auditor, grad superior</v>
      </c>
      <c r="Y53" s="31" t="str" cm="1">
        <f t="array" ref="Y53">_xlfn.IFS(
  ISNUMBER(SEARCH("Generarea angajamentului - nivel elementar", E53)), 'Indicatori comportamentali'!$K$3,
  ISNUMBER(SEARCH("Generarea angajamentului - nivel operațional", E53)), 'Indicatori comportamentali'!$K$4,
  ISNUMBER(SEARCH("Generarea angajamentului - nivel extins", E53)), 'Indicatori comportamentali'!$K$5,
  ISNUMBER(SEARCH("Generarea angajamentului - nivel strategic", E53)), 'Indicatori comportamentali'!$K$6,
  TRUE, "-"
)</f>
        <v>-</v>
      </c>
      <c r="Z53" t="str">
        <f t="shared" si="10"/>
        <v>Auditor, grad superior</v>
      </c>
      <c r="AA53" s="31" t="str" cm="1">
        <f t="array" ref="AA53">_xlfn.IFS(
  ISNUMBER(SEARCH("Promovarea inovației și inițierea schimbării - nivel elementar", E53)), 'Indicatori comportamentali'!$L$3,
  ISNUMBER(SEARCH("Promovarea inovației și inițierea schimbării - nivel operațional", E53)), 'Indicatori comportamentali'!$L$4,
  ISNUMBER(SEARCH("Promovarea inovației și inițierea schimbării - nivel extins", E53)), 'Indicatori comportamentali'!$L$5,
  ISNUMBER(SEARCH("Promovarea inovației și inițierea schimbării - nivel strategic", E53)), 'Indicatori comportamentali'!$L$6,
  TRUE, "-"
)</f>
        <v>-</v>
      </c>
    </row>
    <row r="54" spans="1:27" ht="158.4" x14ac:dyDescent="0.3">
      <c r="A54" t="s">
        <v>104</v>
      </c>
      <c r="B54" t="s">
        <v>73</v>
      </c>
      <c r="C54" t="s">
        <v>164</v>
      </c>
      <c r="D54" t="str">
        <f t="shared" si="12"/>
        <v>Expert, grad debutant</v>
      </c>
      <c r="E54" s="32" t="s">
        <v>79</v>
      </c>
      <c r="F54" t="str">
        <f t="shared" si="0"/>
        <v>Expert, grad debutant</v>
      </c>
      <c r="G54" s="31" t="str" cm="1">
        <f t="array" ref="G54">_xlfn.IFS(
  ISNUMBER(SEARCH("Rezolvarea de probleme și luarea deciziilor - nivel elementar", E54)), 'Indicatori comportamentali'!$B$3,
  ISNUMBER(SEARCH("Rezolvarea de probleme și luarea deciziilor - nivel operațional", E54)), 'Indicatori comportamentali'!$B$4,
  ISNUMBER(SEARCH("Rezolvarea de probleme și luarea deciziilor - nivel extins", E54)), 'Indicatori comportamentali'!$B$5,
  ISNUMBER(SEARCH("Rezolvarea de probleme și luarea deciziilor - nivel strategic", E54)),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54" t="str">
        <f t="shared" si="1"/>
        <v>Expert, grad debutant</v>
      </c>
      <c r="I54" s="31" t="str" cm="1">
        <f t="array" ref="I54">_xlfn.IFS(
  ISNUMBER(SEARCH("Inițiativă - nivel elementar", E54)), 'Indicatori comportamentali'!$C$3,
  ISNUMBER(SEARCH("Inițiativă - nivel operațional", E54)), 'Indicatori comportamentali'!$C$4,
  ISNUMBER(SEARCH("Inițiativă - nivel extins", E54)), 'Indicatori comportamentali'!$C$5,
  ISNUMBER(SEARCH("Inițiativă - nivel strategic", E54)),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54" t="str">
        <f t="shared" si="2"/>
        <v>Expert, grad debutant</v>
      </c>
      <c r="K54" s="31" t="str" cm="1">
        <f t="array" ref="K54">_xlfn.IFS(
  ISNUMBER(SEARCH("Planificare și organizare - nivel elementar", E54)), 'Indicatori comportamentali'!$D$3,
  ISNUMBER(SEARCH("Planificare și organizare - nivel operațional", E54)), 'Indicatori comportamentali'!$D$4,
  ISNUMBER(SEARCH("Planificare și organizare - nivel extins", E54)), 'Indicatori comportamentali'!$D$5,
  ISNUMBER(SEARCH("Planificare și organizare - nivel strategic", E54)),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54" t="str">
        <f t="shared" si="3"/>
        <v>Expert, grad debutant</v>
      </c>
      <c r="M54" s="31" t="str" cm="1">
        <f t="array" ref="M54">_xlfn.IFS(
  ISNUMBER(SEARCH("Comunicare - nivel elementar", E54)), 'Indicatori comportamentali'!$E$3,
  ISNUMBER(SEARCH("Comunicare - nivel operațional", E54)), 'Indicatori comportamentali'!$E$4,
  ISNUMBER(SEARCH("Comunicare - nivel extins", E54)), 'Indicatori comportamentali'!$E$5,
  ISNUMBER(SEARCH("Comunicare - nivel strategic", E54)),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54" t="str">
        <f t="shared" si="4"/>
        <v>Expert, grad debutant</v>
      </c>
      <c r="O54" s="31" t="str" cm="1">
        <f t="array" ref="O54">_xlfn.IFS(
  ISNUMBER(SEARCH("Lucru în echipă - nivel elementar", E54)), 'Indicatori comportamentali'!$F$3,
  ISNUMBER(SEARCH("Lucru în echipă - nivel operațional", E54)), 'Indicatori comportamentali'!$F$4,
  ISNUMBER(SEARCH("Lucru în echipă - nivel extins", E54)), 'Indicatori comportamentali'!$F$5,
  ISNUMBER(SEARCH("Lucru în echipă - nivel strategic", E54)),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54" t="str">
        <f t="shared" si="5"/>
        <v>Expert, grad debutant</v>
      </c>
      <c r="Q54" s="31" t="str" cm="1">
        <f t="array" ref="Q54">_xlfn.IFS(
  ISNUMBER(SEARCH("Orientare către cetățean - nivel elementar", E54)), 'Indicatori comportamentali'!$G$3,
  ISNUMBER(SEARCH("Orientare către cetățean - nivel operațional", E54)), 'Indicatori comportamentali'!$G$4,
  ISNUMBER(SEARCH("Orientare către cetățean - nivel extins", E54)), 'Indicatori comportamentali'!$G$5,
  ISNUMBER(SEARCH("Orientare către cetățean - nivel strategic", E54)),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54" t="str">
        <f t="shared" si="6"/>
        <v>Expert, grad debutant</v>
      </c>
      <c r="S54" s="31" t="str" cm="1">
        <f t="array" ref="S54">_xlfn.IFS(
  ISNUMBER(SEARCH("Integritate - nivel elementar", E54)), 'Indicatori comportamentali'!$H$3,
  ISNUMBER(SEARCH("Integritate - nivel operațional", E54)), 'Indicatori comportamentali'!$H$4,
  ISNUMBER(SEARCH("Integritate - nivel extins", E54)), 'Indicatori comportamentali'!$H$5,
  ISNUMBER(SEARCH("Integritate - nivel strategic", E54)),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54" t="str">
        <f t="shared" si="7"/>
        <v>Expert, grad debutant</v>
      </c>
      <c r="U54" s="31" t="str" cm="1">
        <f t="array" ref="U54">_xlfn.IFS(
  ISNUMBER(SEARCH("Managementul performanței - nivel elementar", E54)), 'Indicatori comportamentali'!$I$3,
  ISNUMBER(SEARCH("Managementul performanței - nivel operațional", E54)), 'Indicatori comportamentali'!$I$4,
  ISNUMBER(SEARCH("Managementul performanței - nivel extins", E54)), 'Indicatori comportamentali'!$I$5,
  ISNUMBER(SEARCH("Managementul performanței - nivel strategic", E54)), 'Indicatori comportamentali'!$I$6,
  TRUE, "-"
)</f>
        <v>-</v>
      </c>
      <c r="V54" t="str">
        <f t="shared" si="8"/>
        <v>Expert, grad debutant</v>
      </c>
      <c r="W54" s="31" t="str" cm="1">
        <f t="array" ref="W54">_xlfn.IFS(
  ISNUMBER(SEARCH("Dezvoltarea echipei - nivel elementar", E54)), 'Indicatori comportamentali'!$J$3,
  ISNUMBER(SEARCH("Dezvoltarea echipei - nivel operațional", E54)), 'Indicatori comportamentali'!$J$4,
  ISNUMBER(SEARCH("Dezvoltarea echipei - nivel extins", E54)), 'Indicatori comportamentali'!$J$5,
  ISNUMBER(SEARCH("Dezvoltarea echipei - nivel strategic", E54)), 'Indicatori comportamentali'!$J$6,
  TRUE, "-"
)</f>
        <v>-</v>
      </c>
      <c r="X54" t="str">
        <f t="shared" si="9"/>
        <v>Expert, grad debutant</v>
      </c>
      <c r="Y54" s="31" t="str" cm="1">
        <f t="array" ref="Y54">_xlfn.IFS(
  ISNUMBER(SEARCH("Generarea angajamentului - nivel elementar", E54)), 'Indicatori comportamentali'!$K$3,
  ISNUMBER(SEARCH("Generarea angajamentului - nivel operațional", E54)), 'Indicatori comportamentali'!$K$4,
  ISNUMBER(SEARCH("Generarea angajamentului - nivel extins", E54)), 'Indicatori comportamentali'!$K$5,
  ISNUMBER(SEARCH("Generarea angajamentului - nivel strategic", E54)), 'Indicatori comportamentali'!$K$6,
  TRUE, "-"
)</f>
        <v>-</v>
      </c>
      <c r="Z54" t="str">
        <f t="shared" si="10"/>
        <v>Expert, grad debutant</v>
      </c>
      <c r="AA54" s="31" t="str" cm="1">
        <f t="array" ref="AA54">_xlfn.IFS(
  ISNUMBER(SEARCH("Promovarea inovației și inițierea schimbării - nivel elementar", E54)), 'Indicatori comportamentali'!$L$3,
  ISNUMBER(SEARCH("Promovarea inovației și inițierea schimbării - nivel operațional", E54)), 'Indicatori comportamentali'!$L$4,
  ISNUMBER(SEARCH("Promovarea inovației și inițierea schimbării - nivel extins", E54)), 'Indicatori comportamentali'!$L$5,
  ISNUMBER(SEARCH("Promovarea inovației și inițierea schimbării - nivel strategic", E54)), 'Indicatori comportamentali'!$L$6,
  TRUE, "-"
)</f>
        <v>-</v>
      </c>
    </row>
    <row r="55" spans="1:27" ht="158.4" x14ac:dyDescent="0.3">
      <c r="A55" t="s">
        <v>104</v>
      </c>
      <c r="B55" t="s">
        <v>74</v>
      </c>
      <c r="C55" t="s">
        <v>164</v>
      </c>
      <c r="D55" t="str">
        <f t="shared" si="12"/>
        <v>Expert, grad asistent</v>
      </c>
      <c r="E55" s="32" t="s">
        <v>79</v>
      </c>
      <c r="F55" t="str">
        <f t="shared" si="0"/>
        <v>Expert, grad asistent</v>
      </c>
      <c r="G55" s="31" t="str" cm="1">
        <f t="array" ref="G55">_xlfn.IFS(
  ISNUMBER(SEARCH("Rezolvarea de probleme și luarea deciziilor - nivel elementar", E55)), 'Indicatori comportamentali'!$B$3,
  ISNUMBER(SEARCH("Rezolvarea de probleme și luarea deciziilor - nivel operațional", E55)), 'Indicatori comportamentali'!$B$4,
  ISNUMBER(SEARCH("Rezolvarea de probleme și luarea deciziilor - nivel extins", E55)), 'Indicatori comportamentali'!$B$5,
  ISNUMBER(SEARCH("Rezolvarea de probleme și luarea deciziilor - nivel strategic", E55)),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55" t="str">
        <f t="shared" si="1"/>
        <v>Expert, grad asistent</v>
      </c>
      <c r="I55" s="31" t="str" cm="1">
        <f t="array" ref="I55">_xlfn.IFS(
  ISNUMBER(SEARCH("Inițiativă - nivel elementar", E55)), 'Indicatori comportamentali'!$C$3,
  ISNUMBER(SEARCH("Inițiativă - nivel operațional", E55)), 'Indicatori comportamentali'!$C$4,
  ISNUMBER(SEARCH("Inițiativă - nivel extins", E55)), 'Indicatori comportamentali'!$C$5,
  ISNUMBER(SEARCH("Inițiativă - nivel strategic", E55)),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55" t="str">
        <f t="shared" si="2"/>
        <v>Expert, grad asistent</v>
      </c>
      <c r="K55" s="31" t="str" cm="1">
        <f t="array" ref="K55">_xlfn.IFS(
  ISNUMBER(SEARCH("Planificare și organizare - nivel elementar", E55)), 'Indicatori comportamentali'!$D$3,
  ISNUMBER(SEARCH("Planificare și organizare - nivel operațional", E55)), 'Indicatori comportamentali'!$D$4,
  ISNUMBER(SEARCH("Planificare și organizare - nivel extins", E55)), 'Indicatori comportamentali'!$D$5,
  ISNUMBER(SEARCH("Planificare și organizare - nivel strategic", E55)),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55" t="str">
        <f t="shared" si="3"/>
        <v>Expert, grad asistent</v>
      </c>
      <c r="M55" s="31" t="str" cm="1">
        <f t="array" ref="M55">_xlfn.IFS(
  ISNUMBER(SEARCH("Comunicare - nivel elementar", E55)), 'Indicatori comportamentali'!$E$3,
  ISNUMBER(SEARCH("Comunicare - nivel operațional", E55)), 'Indicatori comportamentali'!$E$4,
  ISNUMBER(SEARCH("Comunicare - nivel extins", E55)), 'Indicatori comportamentali'!$E$5,
  ISNUMBER(SEARCH("Comunicare - nivel strategic", E55)),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55" t="str">
        <f t="shared" si="4"/>
        <v>Expert, grad asistent</v>
      </c>
      <c r="O55" s="31" t="str" cm="1">
        <f t="array" ref="O55">_xlfn.IFS(
  ISNUMBER(SEARCH("Lucru în echipă - nivel elementar", E55)), 'Indicatori comportamentali'!$F$3,
  ISNUMBER(SEARCH("Lucru în echipă - nivel operațional", E55)), 'Indicatori comportamentali'!$F$4,
  ISNUMBER(SEARCH("Lucru în echipă - nivel extins", E55)), 'Indicatori comportamentali'!$F$5,
  ISNUMBER(SEARCH("Lucru în echipă - nivel strategic", E55)),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55" t="str">
        <f t="shared" si="5"/>
        <v>Expert, grad asistent</v>
      </c>
      <c r="Q55" s="31" t="str" cm="1">
        <f t="array" ref="Q55">_xlfn.IFS(
  ISNUMBER(SEARCH("Orientare către cetățean - nivel elementar", E55)), 'Indicatori comportamentali'!$G$3,
  ISNUMBER(SEARCH("Orientare către cetățean - nivel operațional", E55)), 'Indicatori comportamentali'!$G$4,
  ISNUMBER(SEARCH("Orientare către cetățean - nivel extins", E55)), 'Indicatori comportamentali'!$G$5,
  ISNUMBER(SEARCH("Orientare către cetățean - nivel strategic", E55)),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55" t="str">
        <f t="shared" si="6"/>
        <v>Expert, grad asistent</v>
      </c>
      <c r="S55" s="31" t="str" cm="1">
        <f t="array" ref="S55">_xlfn.IFS(
  ISNUMBER(SEARCH("Integritate - nivel elementar", E55)), 'Indicatori comportamentali'!$H$3,
  ISNUMBER(SEARCH("Integritate - nivel operațional", E55)), 'Indicatori comportamentali'!$H$4,
  ISNUMBER(SEARCH("Integritate - nivel extins", E55)), 'Indicatori comportamentali'!$H$5,
  ISNUMBER(SEARCH("Integritate - nivel strategic", E55)),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55" t="str">
        <f t="shared" si="7"/>
        <v>Expert, grad asistent</v>
      </c>
      <c r="U55" s="31" t="str" cm="1">
        <f t="array" ref="U55">_xlfn.IFS(
  ISNUMBER(SEARCH("Managementul performanței - nivel elementar", E55)), 'Indicatori comportamentali'!$I$3,
  ISNUMBER(SEARCH("Managementul performanței - nivel operațional", E55)), 'Indicatori comportamentali'!$I$4,
  ISNUMBER(SEARCH("Managementul performanței - nivel extins", E55)), 'Indicatori comportamentali'!$I$5,
  ISNUMBER(SEARCH("Managementul performanței - nivel strategic", E55)), 'Indicatori comportamentali'!$I$6,
  TRUE, "-"
)</f>
        <v>-</v>
      </c>
      <c r="V55" t="str">
        <f t="shared" si="8"/>
        <v>Expert, grad asistent</v>
      </c>
      <c r="W55" s="31" t="str" cm="1">
        <f t="array" ref="W55">_xlfn.IFS(
  ISNUMBER(SEARCH("Dezvoltarea echipei - nivel elementar", E55)), 'Indicatori comportamentali'!$J$3,
  ISNUMBER(SEARCH("Dezvoltarea echipei - nivel operațional", E55)), 'Indicatori comportamentali'!$J$4,
  ISNUMBER(SEARCH("Dezvoltarea echipei - nivel extins", E55)), 'Indicatori comportamentali'!$J$5,
  ISNUMBER(SEARCH("Dezvoltarea echipei - nivel strategic", E55)), 'Indicatori comportamentali'!$J$6,
  TRUE, "-"
)</f>
        <v>-</v>
      </c>
      <c r="X55" t="str">
        <f t="shared" si="9"/>
        <v>Expert, grad asistent</v>
      </c>
      <c r="Y55" s="31" t="str" cm="1">
        <f t="array" ref="Y55">_xlfn.IFS(
  ISNUMBER(SEARCH("Generarea angajamentului - nivel elementar", E55)), 'Indicatori comportamentali'!$K$3,
  ISNUMBER(SEARCH("Generarea angajamentului - nivel operațional", E55)), 'Indicatori comportamentali'!$K$4,
  ISNUMBER(SEARCH("Generarea angajamentului - nivel extins", E55)), 'Indicatori comportamentali'!$K$5,
  ISNUMBER(SEARCH("Generarea angajamentului - nivel strategic", E55)), 'Indicatori comportamentali'!$K$6,
  TRUE, "-"
)</f>
        <v>-</v>
      </c>
      <c r="Z55" t="str">
        <f t="shared" si="10"/>
        <v>Expert, grad asistent</v>
      </c>
      <c r="AA55" s="31" t="str" cm="1">
        <f t="array" ref="AA55">_xlfn.IFS(
  ISNUMBER(SEARCH("Promovarea inovației și inițierea schimbării - nivel elementar", E55)), 'Indicatori comportamentali'!$L$3,
  ISNUMBER(SEARCH("Promovarea inovației și inițierea schimbării - nivel operațional", E55)), 'Indicatori comportamentali'!$L$4,
  ISNUMBER(SEARCH("Promovarea inovației și inițierea schimbării - nivel extins", E55)), 'Indicatori comportamentali'!$L$5,
  ISNUMBER(SEARCH("Promovarea inovației și inițierea schimbării - nivel strategic", E55)), 'Indicatori comportamentali'!$L$6,
  TRUE, "-"
)</f>
        <v>-</v>
      </c>
    </row>
    <row r="56" spans="1:27" ht="172.8" x14ac:dyDescent="0.3">
      <c r="A56" t="s">
        <v>104</v>
      </c>
      <c r="B56" t="s">
        <v>75</v>
      </c>
      <c r="C56" t="s">
        <v>164</v>
      </c>
      <c r="D56" t="str">
        <f t="shared" si="12"/>
        <v>Expert, grad principal</v>
      </c>
      <c r="E56" s="32" t="s">
        <v>78</v>
      </c>
      <c r="F56" t="str">
        <f t="shared" si="0"/>
        <v>Expert, grad principal</v>
      </c>
      <c r="G56" s="31" t="str" cm="1">
        <f t="array" ref="G56">_xlfn.IFS(
  ISNUMBER(SEARCH("Rezolvarea de probleme și luarea deciziilor - nivel elementar", E56)), 'Indicatori comportamentali'!$B$3,
  ISNUMBER(SEARCH("Rezolvarea de probleme și luarea deciziilor - nivel operațional", E56)), 'Indicatori comportamentali'!$B$4,
  ISNUMBER(SEARCH("Rezolvarea de probleme și luarea deciziilor - nivel extins", E56)), 'Indicatori comportamentali'!$B$5,
  ISNUMBER(SEARCH("Rezolvarea de probleme și luarea deciziilor - nivel strategic", E56)),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56" t="str">
        <f t="shared" si="1"/>
        <v>Expert, grad principal</v>
      </c>
      <c r="I56" s="31" t="str" cm="1">
        <f t="array" ref="I56">_xlfn.IFS(
  ISNUMBER(SEARCH("Inițiativă - nivel elementar", E56)), 'Indicatori comportamentali'!$C$3,
  ISNUMBER(SEARCH("Inițiativă - nivel operațional", E56)), 'Indicatori comportamentali'!$C$4,
  ISNUMBER(SEARCH("Inițiativă - nivel extins", E56)), 'Indicatori comportamentali'!$C$5,
  ISNUMBER(SEARCH("Inițiativă - nivel strategic", E56)),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56" t="str">
        <f t="shared" si="2"/>
        <v>Expert, grad principal</v>
      </c>
      <c r="K56" s="31" t="str" cm="1">
        <f t="array" ref="K56">_xlfn.IFS(
  ISNUMBER(SEARCH("Planificare și organizare - nivel elementar", E56)), 'Indicatori comportamentali'!$D$3,
  ISNUMBER(SEARCH("Planificare și organizare - nivel operațional", E56)), 'Indicatori comportamentali'!$D$4,
  ISNUMBER(SEARCH("Planificare și organizare - nivel extins", E56)), 'Indicatori comportamentali'!$D$5,
  ISNUMBER(SEARCH("Planificare și organizare - nivel strategic", E56)),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56" t="str">
        <f t="shared" si="3"/>
        <v>Expert, grad principal</v>
      </c>
      <c r="M56" s="31" t="str" cm="1">
        <f t="array" ref="M56">_xlfn.IFS(
  ISNUMBER(SEARCH("Comunicare - nivel elementar", E56)), 'Indicatori comportamentali'!$E$3,
  ISNUMBER(SEARCH("Comunicare - nivel operațional", E56)), 'Indicatori comportamentali'!$E$4,
  ISNUMBER(SEARCH("Comunicare - nivel extins", E56)), 'Indicatori comportamentali'!$E$5,
  ISNUMBER(SEARCH("Comunicare - nivel strategic", E56)),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56" t="str">
        <f t="shared" si="4"/>
        <v>Expert, grad principal</v>
      </c>
      <c r="O56" s="31" t="str" cm="1">
        <f t="array" ref="O56">_xlfn.IFS(
  ISNUMBER(SEARCH("Lucru în echipă - nivel elementar", E56)), 'Indicatori comportamentali'!$F$3,
  ISNUMBER(SEARCH("Lucru în echipă - nivel operațional", E56)), 'Indicatori comportamentali'!$F$4,
  ISNUMBER(SEARCH("Lucru în echipă - nivel extins", E56)), 'Indicatori comportamentali'!$F$5,
  ISNUMBER(SEARCH("Lucru în echipă - nivel strategic", E56)),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56" t="str">
        <f t="shared" si="5"/>
        <v>Expert, grad principal</v>
      </c>
      <c r="Q56" s="31" t="str" cm="1">
        <f t="array" ref="Q56">_xlfn.IFS(
  ISNUMBER(SEARCH("Orientare către cetățean - nivel elementar", E56)), 'Indicatori comportamentali'!$G$3,
  ISNUMBER(SEARCH("Orientare către cetățean - nivel operațional", E56)), 'Indicatori comportamentali'!$G$4,
  ISNUMBER(SEARCH("Orientare către cetățean - nivel extins", E56)), 'Indicatori comportamentali'!$G$5,
  ISNUMBER(SEARCH("Orientare către cetățean - nivel strategic", E56)),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56" t="str">
        <f t="shared" si="6"/>
        <v>Expert, grad principal</v>
      </c>
      <c r="S56" s="31" t="str" cm="1">
        <f t="array" ref="S56">_xlfn.IFS(
  ISNUMBER(SEARCH("Integritate - nivel elementar", E56)), 'Indicatori comportamentali'!$H$3,
  ISNUMBER(SEARCH("Integritate - nivel operațional", E56)), 'Indicatori comportamentali'!$H$4,
  ISNUMBER(SEARCH("Integritate - nivel extins", E56)), 'Indicatori comportamentali'!$H$5,
  ISNUMBER(SEARCH("Integritate - nivel strategic", E56)),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56" t="str">
        <f t="shared" si="7"/>
        <v>Expert, grad principal</v>
      </c>
      <c r="U56" s="31" t="str" cm="1">
        <f t="array" ref="U56">_xlfn.IFS(
  ISNUMBER(SEARCH("Managementul performanței - nivel elementar", E56)), 'Indicatori comportamentali'!$I$3,
  ISNUMBER(SEARCH("Managementul performanței - nivel operațional", E56)), 'Indicatori comportamentali'!$I$4,
  ISNUMBER(SEARCH("Managementul performanței - nivel extins", E56)), 'Indicatori comportamentali'!$I$5,
  ISNUMBER(SEARCH("Managementul performanței - nivel strategic", E56)), 'Indicatori comportamentali'!$I$6,
  TRUE, "-"
)</f>
        <v>-</v>
      </c>
      <c r="V56" t="str">
        <f t="shared" si="8"/>
        <v>Expert, grad principal</v>
      </c>
      <c r="W56" s="31" t="str" cm="1">
        <f t="array" ref="W56">_xlfn.IFS(
  ISNUMBER(SEARCH("Dezvoltarea echipei - nivel elementar", E56)), 'Indicatori comportamentali'!$J$3,
  ISNUMBER(SEARCH("Dezvoltarea echipei - nivel operațional", E56)), 'Indicatori comportamentali'!$J$4,
  ISNUMBER(SEARCH("Dezvoltarea echipei - nivel extins", E56)), 'Indicatori comportamentali'!$J$5,
  ISNUMBER(SEARCH("Dezvoltarea echipei - nivel strategic", E56)), 'Indicatori comportamentali'!$J$6,
  TRUE, "-"
)</f>
        <v>-</v>
      </c>
      <c r="X56" t="str">
        <f t="shared" si="9"/>
        <v>Expert, grad principal</v>
      </c>
      <c r="Y56" s="31" t="str" cm="1">
        <f t="array" ref="Y56">_xlfn.IFS(
  ISNUMBER(SEARCH("Generarea angajamentului - nivel elementar", E56)), 'Indicatori comportamentali'!$K$3,
  ISNUMBER(SEARCH("Generarea angajamentului - nivel operațional", E56)), 'Indicatori comportamentali'!$K$4,
  ISNUMBER(SEARCH("Generarea angajamentului - nivel extins", E56)), 'Indicatori comportamentali'!$K$5,
  ISNUMBER(SEARCH("Generarea angajamentului - nivel strategic", E56)), 'Indicatori comportamentali'!$K$6,
  TRUE, "-"
)</f>
        <v>-</v>
      </c>
      <c r="Z56" t="str">
        <f t="shared" si="10"/>
        <v>Expert, grad principal</v>
      </c>
      <c r="AA56" s="31" t="str" cm="1">
        <f t="array" ref="AA56">_xlfn.IFS(
  ISNUMBER(SEARCH("Promovarea inovației și inițierea schimbării - nivel elementar", E56)), 'Indicatori comportamentali'!$L$3,
  ISNUMBER(SEARCH("Promovarea inovației și inițierea schimbării - nivel operațional", E56)), 'Indicatori comportamentali'!$L$4,
  ISNUMBER(SEARCH("Promovarea inovației și inițierea schimbării - nivel extins", E56)), 'Indicatori comportamentali'!$L$5,
  ISNUMBER(SEARCH("Promovarea inovației și inițierea schimbării - nivel strategic", E56)), 'Indicatori comportamentali'!$L$6,
  TRUE, "-"
)</f>
        <v>-</v>
      </c>
    </row>
    <row r="57" spans="1:27" ht="172.8" x14ac:dyDescent="0.3">
      <c r="A57" t="s">
        <v>104</v>
      </c>
      <c r="B57" t="s">
        <v>76</v>
      </c>
      <c r="C57" t="s">
        <v>164</v>
      </c>
      <c r="D57" t="str">
        <f t="shared" si="12"/>
        <v>Expert, grad superior</v>
      </c>
      <c r="E57" s="32" t="s">
        <v>78</v>
      </c>
      <c r="F57" t="str">
        <f t="shared" si="0"/>
        <v>Expert, grad superior</v>
      </c>
      <c r="G57" s="31" t="str" cm="1">
        <f t="array" ref="G57">_xlfn.IFS(
  ISNUMBER(SEARCH("Rezolvarea de probleme și luarea deciziilor - nivel elementar", E57)), 'Indicatori comportamentali'!$B$3,
  ISNUMBER(SEARCH("Rezolvarea de probleme și luarea deciziilor - nivel operațional", E57)), 'Indicatori comportamentali'!$B$4,
  ISNUMBER(SEARCH("Rezolvarea de probleme și luarea deciziilor - nivel extins", E57)), 'Indicatori comportamentali'!$B$5,
  ISNUMBER(SEARCH("Rezolvarea de probleme și luarea deciziilor - nivel strategic", E57)),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57" t="str">
        <f t="shared" si="1"/>
        <v>Expert, grad superior</v>
      </c>
      <c r="I57" s="31" t="str" cm="1">
        <f t="array" ref="I57">_xlfn.IFS(
  ISNUMBER(SEARCH("Inițiativă - nivel elementar", E57)), 'Indicatori comportamentali'!$C$3,
  ISNUMBER(SEARCH("Inițiativă - nivel operațional", E57)), 'Indicatori comportamentali'!$C$4,
  ISNUMBER(SEARCH("Inițiativă - nivel extins", E57)), 'Indicatori comportamentali'!$C$5,
  ISNUMBER(SEARCH("Inițiativă - nivel strategic", E57)),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57" t="str">
        <f t="shared" si="2"/>
        <v>Expert, grad superior</v>
      </c>
      <c r="K57" s="31" t="str" cm="1">
        <f t="array" ref="K57">_xlfn.IFS(
  ISNUMBER(SEARCH("Planificare și organizare - nivel elementar", E57)), 'Indicatori comportamentali'!$D$3,
  ISNUMBER(SEARCH("Planificare și organizare - nivel operațional", E57)), 'Indicatori comportamentali'!$D$4,
  ISNUMBER(SEARCH("Planificare și organizare - nivel extins", E57)), 'Indicatori comportamentali'!$D$5,
  ISNUMBER(SEARCH("Planificare și organizare - nivel strategic", E57)),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57" t="str">
        <f t="shared" si="3"/>
        <v>Expert, grad superior</v>
      </c>
      <c r="M57" s="31" t="str" cm="1">
        <f t="array" ref="M57">_xlfn.IFS(
  ISNUMBER(SEARCH("Comunicare - nivel elementar", E57)), 'Indicatori comportamentali'!$E$3,
  ISNUMBER(SEARCH("Comunicare - nivel operațional", E57)), 'Indicatori comportamentali'!$E$4,
  ISNUMBER(SEARCH("Comunicare - nivel extins", E57)), 'Indicatori comportamentali'!$E$5,
  ISNUMBER(SEARCH("Comunicare - nivel strategic", E57)),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57" t="str">
        <f t="shared" si="4"/>
        <v>Expert, grad superior</v>
      </c>
      <c r="O57" s="31" t="str" cm="1">
        <f t="array" ref="O57">_xlfn.IFS(
  ISNUMBER(SEARCH("Lucru în echipă - nivel elementar", E57)), 'Indicatori comportamentali'!$F$3,
  ISNUMBER(SEARCH("Lucru în echipă - nivel operațional", E57)), 'Indicatori comportamentali'!$F$4,
  ISNUMBER(SEARCH("Lucru în echipă - nivel extins", E57)), 'Indicatori comportamentali'!$F$5,
  ISNUMBER(SEARCH("Lucru în echipă - nivel strategic", E57)),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57" t="str">
        <f t="shared" si="5"/>
        <v>Expert, grad superior</v>
      </c>
      <c r="Q57" s="31" t="str" cm="1">
        <f t="array" ref="Q57">_xlfn.IFS(
  ISNUMBER(SEARCH("Orientare către cetățean - nivel elementar", E57)), 'Indicatori comportamentali'!$G$3,
  ISNUMBER(SEARCH("Orientare către cetățean - nivel operațional", E57)), 'Indicatori comportamentali'!$G$4,
  ISNUMBER(SEARCH("Orientare către cetățean - nivel extins", E57)), 'Indicatori comportamentali'!$G$5,
  ISNUMBER(SEARCH("Orientare către cetățean - nivel strategic", E57)),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57" t="str">
        <f t="shared" si="6"/>
        <v>Expert, grad superior</v>
      </c>
      <c r="S57" s="31" t="str" cm="1">
        <f t="array" ref="S57">_xlfn.IFS(
  ISNUMBER(SEARCH("Integritate - nivel elementar", E57)), 'Indicatori comportamentali'!$H$3,
  ISNUMBER(SEARCH("Integritate - nivel operațional", E57)), 'Indicatori comportamentali'!$H$4,
  ISNUMBER(SEARCH("Integritate - nivel extins", E57)), 'Indicatori comportamentali'!$H$5,
  ISNUMBER(SEARCH("Integritate - nivel strategic", E57)),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57" t="str">
        <f t="shared" si="7"/>
        <v>Expert, grad superior</v>
      </c>
      <c r="U57" s="31" t="str" cm="1">
        <f t="array" ref="U57">_xlfn.IFS(
  ISNUMBER(SEARCH("Managementul performanței - nivel elementar", E57)), 'Indicatori comportamentali'!$I$3,
  ISNUMBER(SEARCH("Managementul performanței - nivel operațional", E57)), 'Indicatori comportamentali'!$I$4,
  ISNUMBER(SEARCH("Managementul performanței - nivel extins", E57)), 'Indicatori comportamentali'!$I$5,
  ISNUMBER(SEARCH("Managementul performanței - nivel strategic", E57)), 'Indicatori comportamentali'!$I$6,
  TRUE, "-"
)</f>
        <v>-</v>
      </c>
      <c r="V57" t="str">
        <f t="shared" si="8"/>
        <v>Expert, grad superior</v>
      </c>
      <c r="W57" s="31" t="str" cm="1">
        <f t="array" ref="W57">_xlfn.IFS(
  ISNUMBER(SEARCH("Dezvoltarea echipei - nivel elementar", E57)), 'Indicatori comportamentali'!$J$3,
  ISNUMBER(SEARCH("Dezvoltarea echipei - nivel operațional", E57)), 'Indicatori comportamentali'!$J$4,
  ISNUMBER(SEARCH("Dezvoltarea echipei - nivel extins", E57)), 'Indicatori comportamentali'!$J$5,
  ISNUMBER(SEARCH("Dezvoltarea echipei - nivel strategic", E57)), 'Indicatori comportamentali'!$J$6,
  TRUE, "-"
)</f>
        <v>-</v>
      </c>
      <c r="X57" t="str">
        <f t="shared" si="9"/>
        <v>Expert, grad superior</v>
      </c>
      <c r="Y57" s="31" t="str" cm="1">
        <f t="array" ref="Y57">_xlfn.IFS(
  ISNUMBER(SEARCH("Generarea angajamentului - nivel elementar", E57)), 'Indicatori comportamentali'!$K$3,
  ISNUMBER(SEARCH("Generarea angajamentului - nivel operațional", E57)), 'Indicatori comportamentali'!$K$4,
  ISNUMBER(SEARCH("Generarea angajamentului - nivel extins", E57)), 'Indicatori comportamentali'!$K$5,
  ISNUMBER(SEARCH("Generarea angajamentului - nivel strategic", E57)), 'Indicatori comportamentali'!$K$6,
  TRUE, "-"
)</f>
        <v>-</v>
      </c>
      <c r="Z57" t="str">
        <f t="shared" si="10"/>
        <v>Expert, grad superior</v>
      </c>
      <c r="AA57" s="31" t="str" cm="1">
        <f t="array" ref="AA57">_xlfn.IFS(
  ISNUMBER(SEARCH("Promovarea inovației și inițierea schimbării - nivel elementar", E57)), 'Indicatori comportamentali'!$L$3,
  ISNUMBER(SEARCH("Promovarea inovației și inițierea schimbării - nivel operațional", E57)), 'Indicatori comportamentali'!$L$4,
  ISNUMBER(SEARCH("Promovarea inovației și inițierea schimbării - nivel extins", E57)), 'Indicatori comportamentali'!$L$5,
  ISNUMBER(SEARCH("Promovarea inovației și inițierea schimbării - nivel strategic", E57)), 'Indicatori comportamentali'!$L$6,
  TRUE, "-"
)</f>
        <v>-</v>
      </c>
    </row>
    <row r="58" spans="1:27" ht="158.4" x14ac:dyDescent="0.3">
      <c r="A58" t="s">
        <v>105</v>
      </c>
      <c r="B58" t="s">
        <v>73</v>
      </c>
      <c r="C58" t="s">
        <v>164</v>
      </c>
      <c r="D58" t="str">
        <f t="shared" si="12"/>
        <v>Inspector, grad debutant</v>
      </c>
      <c r="E58" s="32" t="s">
        <v>79</v>
      </c>
      <c r="F58" t="str">
        <f t="shared" si="0"/>
        <v>Inspector, grad debutant</v>
      </c>
      <c r="G58" s="31" t="str" cm="1">
        <f t="array" ref="G58">_xlfn.IFS(
  ISNUMBER(SEARCH("Rezolvarea de probleme și luarea deciziilor - nivel elementar", E58)), 'Indicatori comportamentali'!$B$3,
  ISNUMBER(SEARCH("Rezolvarea de probleme și luarea deciziilor - nivel operațional", E58)), 'Indicatori comportamentali'!$B$4,
  ISNUMBER(SEARCH("Rezolvarea de probleme și luarea deciziilor - nivel extins", E58)), 'Indicatori comportamentali'!$B$5,
  ISNUMBER(SEARCH("Rezolvarea de probleme și luarea deciziilor - nivel strategic", E58)),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58" t="str">
        <f t="shared" si="1"/>
        <v>Inspector, grad debutant</v>
      </c>
      <c r="I58" s="31" t="str" cm="1">
        <f t="array" ref="I58">_xlfn.IFS(
  ISNUMBER(SEARCH("Inițiativă - nivel elementar", E58)), 'Indicatori comportamentali'!$C$3,
  ISNUMBER(SEARCH("Inițiativă - nivel operațional", E58)), 'Indicatori comportamentali'!$C$4,
  ISNUMBER(SEARCH("Inițiativă - nivel extins", E58)), 'Indicatori comportamentali'!$C$5,
  ISNUMBER(SEARCH("Inițiativă - nivel strategic", E58)),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58" t="str">
        <f t="shared" si="2"/>
        <v>Inspector, grad debutant</v>
      </c>
      <c r="K58" s="31" t="str" cm="1">
        <f t="array" ref="K58">_xlfn.IFS(
  ISNUMBER(SEARCH("Planificare și organizare - nivel elementar", E58)), 'Indicatori comportamentali'!$D$3,
  ISNUMBER(SEARCH("Planificare și organizare - nivel operațional", E58)), 'Indicatori comportamentali'!$D$4,
  ISNUMBER(SEARCH("Planificare și organizare - nivel extins", E58)), 'Indicatori comportamentali'!$D$5,
  ISNUMBER(SEARCH("Planificare și organizare - nivel strategic", E58)),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58" t="str">
        <f t="shared" si="3"/>
        <v>Inspector, grad debutant</v>
      </c>
      <c r="M58" s="31" t="str" cm="1">
        <f t="array" ref="M58">_xlfn.IFS(
  ISNUMBER(SEARCH("Comunicare - nivel elementar", E58)), 'Indicatori comportamentali'!$E$3,
  ISNUMBER(SEARCH("Comunicare - nivel operațional", E58)), 'Indicatori comportamentali'!$E$4,
  ISNUMBER(SEARCH("Comunicare - nivel extins", E58)), 'Indicatori comportamentali'!$E$5,
  ISNUMBER(SEARCH("Comunicare - nivel strategic", E58)),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58" t="str">
        <f t="shared" si="4"/>
        <v>Inspector, grad debutant</v>
      </c>
      <c r="O58" s="31" t="str" cm="1">
        <f t="array" ref="O58">_xlfn.IFS(
  ISNUMBER(SEARCH("Lucru în echipă - nivel elementar", E58)), 'Indicatori comportamentali'!$F$3,
  ISNUMBER(SEARCH("Lucru în echipă - nivel operațional", E58)), 'Indicatori comportamentali'!$F$4,
  ISNUMBER(SEARCH("Lucru în echipă - nivel extins", E58)), 'Indicatori comportamentali'!$F$5,
  ISNUMBER(SEARCH("Lucru în echipă - nivel strategic", E58)),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58" t="str">
        <f t="shared" si="5"/>
        <v>Inspector, grad debutant</v>
      </c>
      <c r="Q58" s="31" t="str" cm="1">
        <f t="array" ref="Q58">_xlfn.IFS(
  ISNUMBER(SEARCH("Orientare către cetățean - nivel elementar", E58)), 'Indicatori comportamentali'!$G$3,
  ISNUMBER(SEARCH("Orientare către cetățean - nivel operațional", E58)), 'Indicatori comportamentali'!$G$4,
  ISNUMBER(SEARCH("Orientare către cetățean - nivel extins", E58)), 'Indicatori comportamentali'!$G$5,
  ISNUMBER(SEARCH("Orientare către cetățean - nivel strategic", E58)),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58" t="str">
        <f t="shared" si="6"/>
        <v>Inspector, grad debutant</v>
      </c>
      <c r="S58" s="31" t="str" cm="1">
        <f t="array" ref="S58">_xlfn.IFS(
  ISNUMBER(SEARCH("Integritate - nivel elementar", E58)), 'Indicatori comportamentali'!$H$3,
  ISNUMBER(SEARCH("Integritate - nivel operațional", E58)), 'Indicatori comportamentali'!$H$4,
  ISNUMBER(SEARCH("Integritate - nivel extins", E58)), 'Indicatori comportamentali'!$H$5,
  ISNUMBER(SEARCH("Integritate - nivel strategic", E58)),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58" t="str">
        <f t="shared" si="7"/>
        <v>Inspector, grad debutant</v>
      </c>
      <c r="U58" s="31" t="str" cm="1">
        <f t="array" ref="U58">_xlfn.IFS(
  ISNUMBER(SEARCH("Managementul performanței - nivel elementar", E58)), 'Indicatori comportamentali'!$I$3,
  ISNUMBER(SEARCH("Managementul performanței - nivel operațional", E58)), 'Indicatori comportamentali'!$I$4,
  ISNUMBER(SEARCH("Managementul performanței - nivel extins", E58)), 'Indicatori comportamentali'!$I$5,
  ISNUMBER(SEARCH("Managementul performanței - nivel strategic", E58)), 'Indicatori comportamentali'!$I$6,
  TRUE, "-"
)</f>
        <v>-</v>
      </c>
      <c r="V58" t="str">
        <f t="shared" si="8"/>
        <v>Inspector, grad debutant</v>
      </c>
      <c r="W58" s="31" t="str" cm="1">
        <f t="array" ref="W58">_xlfn.IFS(
  ISNUMBER(SEARCH("Dezvoltarea echipei - nivel elementar", E58)), 'Indicatori comportamentali'!$J$3,
  ISNUMBER(SEARCH("Dezvoltarea echipei - nivel operațional", E58)), 'Indicatori comportamentali'!$J$4,
  ISNUMBER(SEARCH("Dezvoltarea echipei - nivel extins", E58)), 'Indicatori comportamentali'!$J$5,
  ISNUMBER(SEARCH("Dezvoltarea echipei - nivel strategic", E58)), 'Indicatori comportamentali'!$J$6,
  TRUE, "-"
)</f>
        <v>-</v>
      </c>
      <c r="X58" t="str">
        <f t="shared" si="9"/>
        <v>Inspector, grad debutant</v>
      </c>
      <c r="Y58" s="31" t="str" cm="1">
        <f t="array" ref="Y58">_xlfn.IFS(
  ISNUMBER(SEARCH("Generarea angajamentului - nivel elementar", E58)), 'Indicatori comportamentali'!$K$3,
  ISNUMBER(SEARCH("Generarea angajamentului - nivel operațional", E58)), 'Indicatori comportamentali'!$K$4,
  ISNUMBER(SEARCH("Generarea angajamentului - nivel extins", E58)), 'Indicatori comportamentali'!$K$5,
  ISNUMBER(SEARCH("Generarea angajamentului - nivel strategic", E58)), 'Indicatori comportamentali'!$K$6,
  TRUE, "-"
)</f>
        <v>-</v>
      </c>
      <c r="Z58" t="str">
        <f t="shared" si="10"/>
        <v>Inspector, grad debutant</v>
      </c>
      <c r="AA58" s="31" t="str" cm="1">
        <f t="array" ref="AA58">_xlfn.IFS(
  ISNUMBER(SEARCH("Promovarea inovației și inițierea schimbării - nivel elementar", E58)), 'Indicatori comportamentali'!$L$3,
  ISNUMBER(SEARCH("Promovarea inovației și inițierea schimbării - nivel operațional", E58)), 'Indicatori comportamentali'!$L$4,
  ISNUMBER(SEARCH("Promovarea inovației și inițierea schimbării - nivel extins", E58)), 'Indicatori comportamentali'!$L$5,
  ISNUMBER(SEARCH("Promovarea inovației și inițierea schimbării - nivel strategic", E58)), 'Indicatori comportamentali'!$L$6,
  TRUE, "-"
)</f>
        <v>-</v>
      </c>
    </row>
    <row r="59" spans="1:27" ht="158.4" x14ac:dyDescent="0.3">
      <c r="A59" t="s">
        <v>105</v>
      </c>
      <c r="B59" t="s">
        <v>74</v>
      </c>
      <c r="C59" t="s">
        <v>164</v>
      </c>
      <c r="D59" t="str">
        <f t="shared" si="12"/>
        <v>Inspector, grad asistent</v>
      </c>
      <c r="E59" s="32" t="s">
        <v>79</v>
      </c>
      <c r="F59" t="str">
        <f t="shared" si="0"/>
        <v>Inspector, grad asistent</v>
      </c>
      <c r="G59" s="31" t="str" cm="1">
        <f t="array" ref="G59">_xlfn.IFS(
  ISNUMBER(SEARCH("Rezolvarea de probleme și luarea deciziilor - nivel elementar", E59)), 'Indicatori comportamentali'!$B$3,
  ISNUMBER(SEARCH("Rezolvarea de probleme și luarea deciziilor - nivel operațional", E59)), 'Indicatori comportamentali'!$B$4,
  ISNUMBER(SEARCH("Rezolvarea de probleme și luarea deciziilor - nivel extins", E59)), 'Indicatori comportamentali'!$B$5,
  ISNUMBER(SEARCH("Rezolvarea de probleme și luarea deciziilor - nivel strategic", E59)),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59" t="str">
        <f t="shared" si="1"/>
        <v>Inspector, grad asistent</v>
      </c>
      <c r="I59" s="31" t="str" cm="1">
        <f t="array" ref="I59">_xlfn.IFS(
  ISNUMBER(SEARCH("Inițiativă - nivel elementar", E59)), 'Indicatori comportamentali'!$C$3,
  ISNUMBER(SEARCH("Inițiativă - nivel operațional", E59)), 'Indicatori comportamentali'!$C$4,
  ISNUMBER(SEARCH("Inițiativă - nivel extins", E59)), 'Indicatori comportamentali'!$C$5,
  ISNUMBER(SEARCH("Inițiativă - nivel strategic", E59)),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59" t="str">
        <f t="shared" si="2"/>
        <v>Inspector, grad asistent</v>
      </c>
      <c r="K59" s="31" t="str" cm="1">
        <f t="array" ref="K59">_xlfn.IFS(
  ISNUMBER(SEARCH("Planificare și organizare - nivel elementar", E59)), 'Indicatori comportamentali'!$D$3,
  ISNUMBER(SEARCH("Planificare și organizare - nivel operațional", E59)), 'Indicatori comportamentali'!$D$4,
  ISNUMBER(SEARCH("Planificare și organizare - nivel extins", E59)), 'Indicatori comportamentali'!$D$5,
  ISNUMBER(SEARCH("Planificare și organizare - nivel strategic", E59)),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59" t="str">
        <f t="shared" si="3"/>
        <v>Inspector, grad asistent</v>
      </c>
      <c r="M59" s="31" t="str" cm="1">
        <f t="array" ref="M59">_xlfn.IFS(
  ISNUMBER(SEARCH("Comunicare - nivel elementar", E59)), 'Indicatori comportamentali'!$E$3,
  ISNUMBER(SEARCH("Comunicare - nivel operațional", E59)), 'Indicatori comportamentali'!$E$4,
  ISNUMBER(SEARCH("Comunicare - nivel extins", E59)), 'Indicatori comportamentali'!$E$5,
  ISNUMBER(SEARCH("Comunicare - nivel strategic", E59)),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59" t="str">
        <f t="shared" si="4"/>
        <v>Inspector, grad asistent</v>
      </c>
      <c r="O59" s="31" t="str" cm="1">
        <f t="array" ref="O59">_xlfn.IFS(
  ISNUMBER(SEARCH("Lucru în echipă - nivel elementar", E59)), 'Indicatori comportamentali'!$F$3,
  ISNUMBER(SEARCH("Lucru în echipă - nivel operațional", E59)), 'Indicatori comportamentali'!$F$4,
  ISNUMBER(SEARCH("Lucru în echipă - nivel extins", E59)), 'Indicatori comportamentali'!$F$5,
  ISNUMBER(SEARCH("Lucru în echipă - nivel strategic", E59)),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59" t="str">
        <f t="shared" si="5"/>
        <v>Inspector, grad asistent</v>
      </c>
      <c r="Q59" s="31" t="str" cm="1">
        <f t="array" ref="Q59">_xlfn.IFS(
  ISNUMBER(SEARCH("Orientare către cetățean - nivel elementar", E59)), 'Indicatori comportamentali'!$G$3,
  ISNUMBER(SEARCH("Orientare către cetățean - nivel operațional", E59)), 'Indicatori comportamentali'!$G$4,
  ISNUMBER(SEARCH("Orientare către cetățean - nivel extins", E59)), 'Indicatori comportamentali'!$G$5,
  ISNUMBER(SEARCH("Orientare către cetățean - nivel strategic", E59)),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59" t="str">
        <f t="shared" si="6"/>
        <v>Inspector, grad asistent</v>
      </c>
      <c r="S59" s="31" t="str" cm="1">
        <f t="array" ref="S59">_xlfn.IFS(
  ISNUMBER(SEARCH("Integritate - nivel elementar", E59)), 'Indicatori comportamentali'!$H$3,
  ISNUMBER(SEARCH("Integritate - nivel operațional", E59)), 'Indicatori comportamentali'!$H$4,
  ISNUMBER(SEARCH("Integritate - nivel extins", E59)), 'Indicatori comportamentali'!$H$5,
  ISNUMBER(SEARCH("Integritate - nivel strategic", E59)),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59" t="str">
        <f t="shared" si="7"/>
        <v>Inspector, grad asistent</v>
      </c>
      <c r="U59" s="31" t="str" cm="1">
        <f t="array" ref="U59">_xlfn.IFS(
  ISNUMBER(SEARCH("Managementul performanței - nivel elementar", E59)), 'Indicatori comportamentali'!$I$3,
  ISNUMBER(SEARCH("Managementul performanței - nivel operațional", E59)), 'Indicatori comportamentali'!$I$4,
  ISNUMBER(SEARCH("Managementul performanței - nivel extins", E59)), 'Indicatori comportamentali'!$I$5,
  ISNUMBER(SEARCH("Managementul performanței - nivel strategic", E59)), 'Indicatori comportamentali'!$I$6,
  TRUE, "-"
)</f>
        <v>-</v>
      </c>
      <c r="V59" t="str">
        <f t="shared" si="8"/>
        <v>Inspector, grad asistent</v>
      </c>
      <c r="W59" s="31" t="str" cm="1">
        <f t="array" ref="W59">_xlfn.IFS(
  ISNUMBER(SEARCH("Dezvoltarea echipei - nivel elementar", E59)), 'Indicatori comportamentali'!$J$3,
  ISNUMBER(SEARCH("Dezvoltarea echipei - nivel operațional", E59)), 'Indicatori comportamentali'!$J$4,
  ISNUMBER(SEARCH("Dezvoltarea echipei - nivel extins", E59)), 'Indicatori comportamentali'!$J$5,
  ISNUMBER(SEARCH("Dezvoltarea echipei - nivel strategic", E59)), 'Indicatori comportamentali'!$J$6,
  TRUE, "-"
)</f>
        <v>-</v>
      </c>
      <c r="X59" t="str">
        <f t="shared" si="9"/>
        <v>Inspector, grad asistent</v>
      </c>
      <c r="Y59" s="31" t="str" cm="1">
        <f t="array" ref="Y59">_xlfn.IFS(
  ISNUMBER(SEARCH("Generarea angajamentului - nivel elementar", E59)), 'Indicatori comportamentali'!$K$3,
  ISNUMBER(SEARCH("Generarea angajamentului - nivel operațional", E59)), 'Indicatori comportamentali'!$K$4,
  ISNUMBER(SEARCH("Generarea angajamentului - nivel extins", E59)), 'Indicatori comportamentali'!$K$5,
  ISNUMBER(SEARCH("Generarea angajamentului - nivel strategic", E59)), 'Indicatori comportamentali'!$K$6,
  TRUE, "-"
)</f>
        <v>-</v>
      </c>
      <c r="Z59" t="str">
        <f t="shared" si="10"/>
        <v>Inspector, grad asistent</v>
      </c>
      <c r="AA59" s="31" t="str" cm="1">
        <f t="array" ref="AA59">_xlfn.IFS(
  ISNUMBER(SEARCH("Promovarea inovației și inițierea schimbării - nivel elementar", E59)), 'Indicatori comportamentali'!$L$3,
  ISNUMBER(SEARCH("Promovarea inovației și inițierea schimbării - nivel operațional", E59)), 'Indicatori comportamentali'!$L$4,
  ISNUMBER(SEARCH("Promovarea inovației și inițierea schimbării - nivel extins", E59)), 'Indicatori comportamentali'!$L$5,
  ISNUMBER(SEARCH("Promovarea inovației și inițierea schimbării - nivel strategic", E59)), 'Indicatori comportamentali'!$L$6,
  TRUE, "-"
)</f>
        <v>-</v>
      </c>
    </row>
    <row r="60" spans="1:27" ht="172.8" x14ac:dyDescent="0.3">
      <c r="A60" t="s">
        <v>105</v>
      </c>
      <c r="B60" t="s">
        <v>75</v>
      </c>
      <c r="C60" t="s">
        <v>164</v>
      </c>
      <c r="D60" t="str">
        <f t="shared" si="12"/>
        <v>Inspector, grad principal</v>
      </c>
      <c r="E60" s="32" t="s">
        <v>78</v>
      </c>
      <c r="F60" t="str">
        <f t="shared" si="0"/>
        <v>Inspector, grad principal</v>
      </c>
      <c r="G60" s="31" t="str" cm="1">
        <f t="array" ref="G60">_xlfn.IFS(
  ISNUMBER(SEARCH("Rezolvarea de probleme și luarea deciziilor - nivel elementar", E60)), 'Indicatori comportamentali'!$B$3,
  ISNUMBER(SEARCH("Rezolvarea de probleme și luarea deciziilor - nivel operațional", E60)), 'Indicatori comportamentali'!$B$4,
  ISNUMBER(SEARCH("Rezolvarea de probleme și luarea deciziilor - nivel extins", E60)), 'Indicatori comportamentali'!$B$5,
  ISNUMBER(SEARCH("Rezolvarea de probleme și luarea deciziilor - nivel strategic", E60)),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60" t="str">
        <f t="shared" si="1"/>
        <v>Inspector, grad principal</v>
      </c>
      <c r="I60" s="31" t="str" cm="1">
        <f t="array" ref="I60">_xlfn.IFS(
  ISNUMBER(SEARCH("Inițiativă - nivel elementar", E60)), 'Indicatori comportamentali'!$C$3,
  ISNUMBER(SEARCH("Inițiativă - nivel operațional", E60)), 'Indicatori comportamentali'!$C$4,
  ISNUMBER(SEARCH("Inițiativă - nivel extins", E60)), 'Indicatori comportamentali'!$C$5,
  ISNUMBER(SEARCH("Inițiativă - nivel strategic", E60)),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60" t="str">
        <f t="shared" si="2"/>
        <v>Inspector, grad principal</v>
      </c>
      <c r="K60" s="31" t="str" cm="1">
        <f t="array" ref="K60">_xlfn.IFS(
  ISNUMBER(SEARCH("Planificare și organizare - nivel elementar", E60)), 'Indicatori comportamentali'!$D$3,
  ISNUMBER(SEARCH("Planificare și organizare - nivel operațional", E60)), 'Indicatori comportamentali'!$D$4,
  ISNUMBER(SEARCH("Planificare și organizare - nivel extins", E60)), 'Indicatori comportamentali'!$D$5,
  ISNUMBER(SEARCH("Planificare și organizare - nivel strategic", E60)),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60" t="str">
        <f t="shared" si="3"/>
        <v>Inspector, grad principal</v>
      </c>
      <c r="M60" s="31" t="str" cm="1">
        <f t="array" ref="M60">_xlfn.IFS(
  ISNUMBER(SEARCH("Comunicare - nivel elementar", E60)), 'Indicatori comportamentali'!$E$3,
  ISNUMBER(SEARCH("Comunicare - nivel operațional", E60)), 'Indicatori comportamentali'!$E$4,
  ISNUMBER(SEARCH("Comunicare - nivel extins", E60)), 'Indicatori comportamentali'!$E$5,
  ISNUMBER(SEARCH("Comunicare - nivel strategic", E60)),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60" t="str">
        <f t="shared" si="4"/>
        <v>Inspector, grad principal</v>
      </c>
      <c r="O60" s="31" t="str" cm="1">
        <f t="array" ref="O60">_xlfn.IFS(
  ISNUMBER(SEARCH("Lucru în echipă - nivel elementar", E60)), 'Indicatori comportamentali'!$F$3,
  ISNUMBER(SEARCH("Lucru în echipă - nivel operațional", E60)), 'Indicatori comportamentali'!$F$4,
  ISNUMBER(SEARCH("Lucru în echipă - nivel extins", E60)), 'Indicatori comportamentali'!$F$5,
  ISNUMBER(SEARCH("Lucru în echipă - nivel strategic", E60)),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60" t="str">
        <f t="shared" si="5"/>
        <v>Inspector, grad principal</v>
      </c>
      <c r="Q60" s="31" t="str" cm="1">
        <f t="array" ref="Q60">_xlfn.IFS(
  ISNUMBER(SEARCH("Orientare către cetățean - nivel elementar", E60)), 'Indicatori comportamentali'!$G$3,
  ISNUMBER(SEARCH("Orientare către cetățean - nivel operațional", E60)), 'Indicatori comportamentali'!$G$4,
  ISNUMBER(SEARCH("Orientare către cetățean - nivel extins", E60)), 'Indicatori comportamentali'!$G$5,
  ISNUMBER(SEARCH("Orientare către cetățean - nivel strategic", E60)),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60" t="str">
        <f t="shared" si="6"/>
        <v>Inspector, grad principal</v>
      </c>
      <c r="S60" s="31" t="str" cm="1">
        <f t="array" ref="S60">_xlfn.IFS(
  ISNUMBER(SEARCH("Integritate - nivel elementar", E60)), 'Indicatori comportamentali'!$H$3,
  ISNUMBER(SEARCH("Integritate - nivel operațional", E60)), 'Indicatori comportamentali'!$H$4,
  ISNUMBER(SEARCH("Integritate - nivel extins", E60)), 'Indicatori comportamentali'!$H$5,
  ISNUMBER(SEARCH("Integritate - nivel strategic", E60)),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60" t="str">
        <f t="shared" si="7"/>
        <v>Inspector, grad principal</v>
      </c>
      <c r="U60" s="31" t="str" cm="1">
        <f t="array" ref="U60">_xlfn.IFS(
  ISNUMBER(SEARCH("Managementul performanței - nivel elementar", E60)), 'Indicatori comportamentali'!$I$3,
  ISNUMBER(SEARCH("Managementul performanței - nivel operațional", E60)), 'Indicatori comportamentali'!$I$4,
  ISNUMBER(SEARCH("Managementul performanței - nivel extins", E60)), 'Indicatori comportamentali'!$I$5,
  ISNUMBER(SEARCH("Managementul performanței - nivel strategic", E60)), 'Indicatori comportamentali'!$I$6,
  TRUE, "-"
)</f>
        <v>-</v>
      </c>
      <c r="V60" t="str">
        <f t="shared" si="8"/>
        <v>Inspector, grad principal</v>
      </c>
      <c r="W60" s="31" t="str" cm="1">
        <f t="array" ref="W60">_xlfn.IFS(
  ISNUMBER(SEARCH("Dezvoltarea echipei - nivel elementar", E60)), 'Indicatori comportamentali'!$J$3,
  ISNUMBER(SEARCH("Dezvoltarea echipei - nivel operațional", E60)), 'Indicatori comportamentali'!$J$4,
  ISNUMBER(SEARCH("Dezvoltarea echipei - nivel extins", E60)), 'Indicatori comportamentali'!$J$5,
  ISNUMBER(SEARCH("Dezvoltarea echipei - nivel strategic", E60)), 'Indicatori comportamentali'!$J$6,
  TRUE, "-"
)</f>
        <v>-</v>
      </c>
      <c r="X60" t="str">
        <f t="shared" si="9"/>
        <v>Inspector, grad principal</v>
      </c>
      <c r="Y60" s="31" t="str" cm="1">
        <f t="array" ref="Y60">_xlfn.IFS(
  ISNUMBER(SEARCH("Generarea angajamentului - nivel elementar", E60)), 'Indicatori comportamentali'!$K$3,
  ISNUMBER(SEARCH("Generarea angajamentului - nivel operațional", E60)), 'Indicatori comportamentali'!$K$4,
  ISNUMBER(SEARCH("Generarea angajamentului - nivel extins", E60)), 'Indicatori comportamentali'!$K$5,
  ISNUMBER(SEARCH("Generarea angajamentului - nivel strategic", E60)), 'Indicatori comportamentali'!$K$6,
  TRUE, "-"
)</f>
        <v>-</v>
      </c>
      <c r="Z60" t="str">
        <f t="shared" si="10"/>
        <v>Inspector, grad principal</v>
      </c>
      <c r="AA60" s="31" t="str" cm="1">
        <f t="array" ref="AA60">_xlfn.IFS(
  ISNUMBER(SEARCH("Promovarea inovației și inițierea schimbării - nivel elementar", E60)), 'Indicatori comportamentali'!$L$3,
  ISNUMBER(SEARCH("Promovarea inovației și inițierea schimbării - nivel operațional", E60)), 'Indicatori comportamentali'!$L$4,
  ISNUMBER(SEARCH("Promovarea inovației și inițierea schimbării - nivel extins", E60)), 'Indicatori comportamentali'!$L$5,
  ISNUMBER(SEARCH("Promovarea inovației și inițierea schimbării - nivel strategic", E60)), 'Indicatori comportamentali'!$L$6,
  TRUE, "-"
)</f>
        <v>-</v>
      </c>
    </row>
    <row r="61" spans="1:27" ht="172.8" x14ac:dyDescent="0.3">
      <c r="A61" t="s">
        <v>105</v>
      </c>
      <c r="B61" t="s">
        <v>76</v>
      </c>
      <c r="C61" t="s">
        <v>164</v>
      </c>
      <c r="D61" t="str">
        <f t="shared" si="12"/>
        <v>Inspector, grad superior</v>
      </c>
      <c r="E61" s="32" t="s">
        <v>78</v>
      </c>
      <c r="F61" t="str">
        <f t="shared" si="0"/>
        <v>Inspector, grad superior</v>
      </c>
      <c r="G61" s="31" t="str" cm="1">
        <f t="array" ref="G61">_xlfn.IFS(
  ISNUMBER(SEARCH("Rezolvarea de probleme și luarea deciziilor - nivel elementar", E61)), 'Indicatori comportamentali'!$B$3,
  ISNUMBER(SEARCH("Rezolvarea de probleme și luarea deciziilor - nivel operațional", E61)), 'Indicatori comportamentali'!$B$4,
  ISNUMBER(SEARCH("Rezolvarea de probleme și luarea deciziilor - nivel extins", E61)), 'Indicatori comportamentali'!$B$5,
  ISNUMBER(SEARCH("Rezolvarea de probleme și luarea deciziilor - nivel strategic", E61)),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61" t="str">
        <f t="shared" si="1"/>
        <v>Inspector, grad superior</v>
      </c>
      <c r="I61" s="31" t="str" cm="1">
        <f t="array" ref="I61">_xlfn.IFS(
  ISNUMBER(SEARCH("Inițiativă - nivel elementar", E61)), 'Indicatori comportamentali'!$C$3,
  ISNUMBER(SEARCH("Inițiativă - nivel operațional", E61)), 'Indicatori comportamentali'!$C$4,
  ISNUMBER(SEARCH("Inițiativă - nivel extins", E61)), 'Indicatori comportamentali'!$C$5,
  ISNUMBER(SEARCH("Inițiativă - nivel strategic", E61)),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61" t="str">
        <f t="shared" si="2"/>
        <v>Inspector, grad superior</v>
      </c>
      <c r="K61" s="31" t="str" cm="1">
        <f t="array" ref="K61">_xlfn.IFS(
  ISNUMBER(SEARCH("Planificare și organizare - nivel elementar", E61)), 'Indicatori comportamentali'!$D$3,
  ISNUMBER(SEARCH("Planificare și organizare - nivel operațional", E61)), 'Indicatori comportamentali'!$D$4,
  ISNUMBER(SEARCH("Planificare și organizare - nivel extins", E61)), 'Indicatori comportamentali'!$D$5,
  ISNUMBER(SEARCH("Planificare și organizare - nivel strategic", E61)),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61" t="str">
        <f t="shared" si="3"/>
        <v>Inspector, grad superior</v>
      </c>
      <c r="M61" s="31" t="str" cm="1">
        <f t="array" ref="M61">_xlfn.IFS(
  ISNUMBER(SEARCH("Comunicare - nivel elementar", E61)), 'Indicatori comportamentali'!$E$3,
  ISNUMBER(SEARCH("Comunicare - nivel operațional", E61)), 'Indicatori comportamentali'!$E$4,
  ISNUMBER(SEARCH("Comunicare - nivel extins", E61)), 'Indicatori comportamentali'!$E$5,
  ISNUMBER(SEARCH("Comunicare - nivel strategic", E61)),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61" t="str">
        <f t="shared" si="4"/>
        <v>Inspector, grad superior</v>
      </c>
      <c r="O61" s="31" t="str" cm="1">
        <f t="array" ref="O61">_xlfn.IFS(
  ISNUMBER(SEARCH("Lucru în echipă - nivel elementar", E61)), 'Indicatori comportamentali'!$F$3,
  ISNUMBER(SEARCH("Lucru în echipă - nivel operațional", E61)), 'Indicatori comportamentali'!$F$4,
  ISNUMBER(SEARCH("Lucru în echipă - nivel extins", E61)), 'Indicatori comportamentali'!$F$5,
  ISNUMBER(SEARCH("Lucru în echipă - nivel strategic", E61)),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61" t="str">
        <f t="shared" si="5"/>
        <v>Inspector, grad superior</v>
      </c>
      <c r="Q61" s="31" t="str" cm="1">
        <f t="array" ref="Q61">_xlfn.IFS(
  ISNUMBER(SEARCH("Orientare către cetățean - nivel elementar", E61)), 'Indicatori comportamentali'!$G$3,
  ISNUMBER(SEARCH("Orientare către cetățean - nivel operațional", E61)), 'Indicatori comportamentali'!$G$4,
  ISNUMBER(SEARCH("Orientare către cetățean - nivel extins", E61)), 'Indicatori comportamentali'!$G$5,
  ISNUMBER(SEARCH("Orientare către cetățean - nivel strategic", E61)),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61" t="str">
        <f t="shared" si="6"/>
        <v>Inspector, grad superior</v>
      </c>
      <c r="S61" s="31" t="str" cm="1">
        <f t="array" ref="S61">_xlfn.IFS(
  ISNUMBER(SEARCH("Integritate - nivel elementar", E61)), 'Indicatori comportamentali'!$H$3,
  ISNUMBER(SEARCH("Integritate - nivel operațional", E61)), 'Indicatori comportamentali'!$H$4,
  ISNUMBER(SEARCH("Integritate - nivel extins", E61)), 'Indicatori comportamentali'!$H$5,
  ISNUMBER(SEARCH("Integritate - nivel strategic", E61)),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61" t="str">
        <f t="shared" si="7"/>
        <v>Inspector, grad superior</v>
      </c>
      <c r="U61" s="31" t="str" cm="1">
        <f t="array" ref="U61">_xlfn.IFS(
  ISNUMBER(SEARCH("Managementul performanței - nivel elementar", E61)), 'Indicatori comportamentali'!$I$3,
  ISNUMBER(SEARCH("Managementul performanței - nivel operațional", E61)), 'Indicatori comportamentali'!$I$4,
  ISNUMBER(SEARCH("Managementul performanței - nivel extins", E61)), 'Indicatori comportamentali'!$I$5,
  ISNUMBER(SEARCH("Managementul performanței - nivel strategic", E61)), 'Indicatori comportamentali'!$I$6,
  TRUE, "-"
)</f>
        <v>-</v>
      </c>
      <c r="V61" t="str">
        <f t="shared" si="8"/>
        <v>Inspector, grad superior</v>
      </c>
      <c r="W61" s="31" t="str" cm="1">
        <f t="array" ref="W61">_xlfn.IFS(
  ISNUMBER(SEARCH("Dezvoltarea echipei - nivel elementar", E61)), 'Indicatori comportamentali'!$J$3,
  ISNUMBER(SEARCH("Dezvoltarea echipei - nivel operațional", E61)), 'Indicatori comportamentali'!$J$4,
  ISNUMBER(SEARCH("Dezvoltarea echipei - nivel extins", E61)), 'Indicatori comportamentali'!$J$5,
  ISNUMBER(SEARCH("Dezvoltarea echipei - nivel strategic", E61)), 'Indicatori comportamentali'!$J$6,
  TRUE, "-"
)</f>
        <v>-</v>
      </c>
      <c r="X61" t="str">
        <f t="shared" si="9"/>
        <v>Inspector, grad superior</v>
      </c>
      <c r="Y61" s="31" t="str" cm="1">
        <f t="array" ref="Y61">_xlfn.IFS(
  ISNUMBER(SEARCH("Generarea angajamentului - nivel elementar", E61)), 'Indicatori comportamentali'!$K$3,
  ISNUMBER(SEARCH("Generarea angajamentului - nivel operațional", E61)), 'Indicatori comportamentali'!$K$4,
  ISNUMBER(SEARCH("Generarea angajamentului - nivel extins", E61)), 'Indicatori comportamentali'!$K$5,
  ISNUMBER(SEARCH("Generarea angajamentului - nivel strategic", E61)), 'Indicatori comportamentali'!$K$6,
  TRUE, "-"
)</f>
        <v>-</v>
      </c>
      <c r="Z61" t="str">
        <f t="shared" si="10"/>
        <v>Inspector, grad superior</v>
      </c>
      <c r="AA61" s="31" t="str" cm="1">
        <f t="array" ref="AA61">_xlfn.IFS(
  ISNUMBER(SEARCH("Promovarea inovației și inițierea schimbării - nivel elementar", E61)), 'Indicatori comportamentali'!$L$3,
  ISNUMBER(SEARCH("Promovarea inovației și inițierea schimbării - nivel operațional", E61)), 'Indicatori comportamentali'!$L$4,
  ISNUMBER(SEARCH("Promovarea inovației și inițierea schimbării - nivel extins", E61)), 'Indicatori comportamentali'!$L$5,
  ISNUMBER(SEARCH("Promovarea inovației și inițierea schimbării - nivel strategic", E61)), 'Indicatori comportamentali'!$L$6,
  TRUE, "-"
)</f>
        <v>-</v>
      </c>
    </row>
    <row r="62" spans="1:27" ht="158.4" x14ac:dyDescent="0.3">
      <c r="A62" t="s">
        <v>106</v>
      </c>
      <c r="B62" t="s">
        <v>73</v>
      </c>
      <c r="C62" t="s">
        <v>164</v>
      </c>
      <c r="D62" t="str">
        <f t="shared" si="12"/>
        <v>Consilier achiziţii publice, grad debutant</v>
      </c>
      <c r="E62" s="32" t="s">
        <v>79</v>
      </c>
      <c r="F62" t="str">
        <f t="shared" si="0"/>
        <v>Consilier achiziţii publice, grad debutant</v>
      </c>
      <c r="G62" s="31" t="str" cm="1">
        <f t="array" ref="G62">_xlfn.IFS(
  ISNUMBER(SEARCH("Rezolvarea de probleme și luarea deciziilor - nivel elementar", E62)), 'Indicatori comportamentali'!$B$3,
  ISNUMBER(SEARCH("Rezolvarea de probleme și luarea deciziilor - nivel operațional", E62)), 'Indicatori comportamentali'!$B$4,
  ISNUMBER(SEARCH("Rezolvarea de probleme și luarea deciziilor - nivel extins", E62)), 'Indicatori comportamentali'!$B$5,
  ISNUMBER(SEARCH("Rezolvarea de probleme și luarea deciziilor - nivel strategic", E62)),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62" t="str">
        <f t="shared" si="1"/>
        <v>Consilier achiziţii publice, grad debutant</v>
      </c>
      <c r="I62" s="31" t="str" cm="1">
        <f t="array" ref="I62">_xlfn.IFS(
  ISNUMBER(SEARCH("Inițiativă - nivel elementar", E62)), 'Indicatori comportamentali'!$C$3,
  ISNUMBER(SEARCH("Inițiativă - nivel operațional", E62)), 'Indicatori comportamentali'!$C$4,
  ISNUMBER(SEARCH("Inițiativă - nivel extins", E62)), 'Indicatori comportamentali'!$C$5,
  ISNUMBER(SEARCH("Inițiativă - nivel strategic", E62)),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62" t="str">
        <f t="shared" si="2"/>
        <v>Consilier achiziţii publice, grad debutant</v>
      </c>
      <c r="K62" s="31" t="str" cm="1">
        <f t="array" ref="K62">_xlfn.IFS(
  ISNUMBER(SEARCH("Planificare și organizare - nivel elementar", E62)), 'Indicatori comportamentali'!$D$3,
  ISNUMBER(SEARCH("Planificare și organizare - nivel operațional", E62)), 'Indicatori comportamentali'!$D$4,
  ISNUMBER(SEARCH("Planificare și organizare - nivel extins", E62)), 'Indicatori comportamentali'!$D$5,
  ISNUMBER(SEARCH("Planificare și organizare - nivel strategic", E62)),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62" t="str">
        <f t="shared" si="3"/>
        <v>Consilier achiziţii publice, grad debutant</v>
      </c>
      <c r="M62" s="31" t="str" cm="1">
        <f t="array" ref="M62">_xlfn.IFS(
  ISNUMBER(SEARCH("Comunicare - nivel elementar", E62)), 'Indicatori comportamentali'!$E$3,
  ISNUMBER(SEARCH("Comunicare - nivel operațional", E62)), 'Indicatori comportamentali'!$E$4,
  ISNUMBER(SEARCH("Comunicare - nivel extins", E62)), 'Indicatori comportamentali'!$E$5,
  ISNUMBER(SEARCH("Comunicare - nivel strategic", E62)),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62" t="str">
        <f t="shared" si="4"/>
        <v>Consilier achiziţii publice, grad debutant</v>
      </c>
      <c r="O62" s="31" t="str" cm="1">
        <f t="array" ref="O62">_xlfn.IFS(
  ISNUMBER(SEARCH("Lucru în echipă - nivel elementar", E62)), 'Indicatori comportamentali'!$F$3,
  ISNUMBER(SEARCH("Lucru în echipă - nivel operațional", E62)), 'Indicatori comportamentali'!$F$4,
  ISNUMBER(SEARCH("Lucru în echipă - nivel extins", E62)), 'Indicatori comportamentali'!$F$5,
  ISNUMBER(SEARCH("Lucru în echipă - nivel strategic", E62)),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62" t="str">
        <f t="shared" si="5"/>
        <v>Consilier achiziţii publice, grad debutant</v>
      </c>
      <c r="Q62" s="31" t="str" cm="1">
        <f t="array" ref="Q62">_xlfn.IFS(
  ISNUMBER(SEARCH("Orientare către cetățean - nivel elementar", E62)), 'Indicatori comportamentali'!$G$3,
  ISNUMBER(SEARCH("Orientare către cetățean - nivel operațional", E62)), 'Indicatori comportamentali'!$G$4,
  ISNUMBER(SEARCH("Orientare către cetățean - nivel extins", E62)), 'Indicatori comportamentali'!$G$5,
  ISNUMBER(SEARCH("Orientare către cetățean - nivel strategic", E62)),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62" t="str">
        <f t="shared" si="6"/>
        <v>Consilier achiziţii publice, grad debutant</v>
      </c>
      <c r="S62" s="31" t="str" cm="1">
        <f t="array" ref="S62">_xlfn.IFS(
  ISNUMBER(SEARCH("Integritate - nivel elementar", E62)), 'Indicatori comportamentali'!$H$3,
  ISNUMBER(SEARCH("Integritate - nivel operațional", E62)), 'Indicatori comportamentali'!$H$4,
  ISNUMBER(SEARCH("Integritate - nivel extins", E62)), 'Indicatori comportamentali'!$H$5,
  ISNUMBER(SEARCH("Integritate - nivel strategic", E62)),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62" t="str">
        <f t="shared" si="7"/>
        <v>Consilier achiziţii publice, grad debutant</v>
      </c>
      <c r="U62" s="31" t="str" cm="1">
        <f t="array" ref="U62">_xlfn.IFS(
  ISNUMBER(SEARCH("Managementul performanței - nivel elementar", E62)), 'Indicatori comportamentali'!$I$3,
  ISNUMBER(SEARCH("Managementul performanței - nivel operațional", E62)), 'Indicatori comportamentali'!$I$4,
  ISNUMBER(SEARCH("Managementul performanței - nivel extins", E62)), 'Indicatori comportamentali'!$I$5,
  ISNUMBER(SEARCH("Managementul performanței - nivel strategic", E62)), 'Indicatori comportamentali'!$I$6,
  TRUE, "-"
)</f>
        <v>-</v>
      </c>
      <c r="V62" t="str">
        <f t="shared" si="8"/>
        <v>Consilier achiziţii publice, grad debutant</v>
      </c>
      <c r="W62" s="31" t="str" cm="1">
        <f t="array" ref="W62">_xlfn.IFS(
  ISNUMBER(SEARCH("Dezvoltarea echipei - nivel elementar", E62)), 'Indicatori comportamentali'!$J$3,
  ISNUMBER(SEARCH("Dezvoltarea echipei - nivel operațional", E62)), 'Indicatori comportamentali'!$J$4,
  ISNUMBER(SEARCH("Dezvoltarea echipei - nivel extins", E62)), 'Indicatori comportamentali'!$J$5,
  ISNUMBER(SEARCH("Dezvoltarea echipei - nivel strategic", E62)), 'Indicatori comportamentali'!$J$6,
  TRUE, "-"
)</f>
        <v>-</v>
      </c>
      <c r="X62" t="str">
        <f t="shared" si="9"/>
        <v>Consilier achiziţii publice, grad debutant</v>
      </c>
      <c r="Y62" s="31" t="str" cm="1">
        <f t="array" ref="Y62">_xlfn.IFS(
  ISNUMBER(SEARCH("Generarea angajamentului - nivel elementar", E62)), 'Indicatori comportamentali'!$K$3,
  ISNUMBER(SEARCH("Generarea angajamentului - nivel operațional", E62)), 'Indicatori comportamentali'!$K$4,
  ISNUMBER(SEARCH("Generarea angajamentului - nivel extins", E62)), 'Indicatori comportamentali'!$K$5,
  ISNUMBER(SEARCH("Generarea angajamentului - nivel strategic", E62)), 'Indicatori comportamentali'!$K$6,
  TRUE, "-"
)</f>
        <v>-</v>
      </c>
      <c r="Z62" t="str">
        <f t="shared" si="10"/>
        <v>Consilier achiziţii publice, grad debutant</v>
      </c>
      <c r="AA62" s="31" t="str" cm="1">
        <f t="array" ref="AA62">_xlfn.IFS(
  ISNUMBER(SEARCH("Promovarea inovației și inițierea schimbării - nivel elementar", E62)), 'Indicatori comportamentali'!$L$3,
  ISNUMBER(SEARCH("Promovarea inovației și inițierea schimbării - nivel operațional", E62)), 'Indicatori comportamentali'!$L$4,
  ISNUMBER(SEARCH("Promovarea inovației și inițierea schimbării - nivel extins", E62)), 'Indicatori comportamentali'!$L$5,
  ISNUMBER(SEARCH("Promovarea inovației și inițierea schimbării - nivel strategic", E62)), 'Indicatori comportamentali'!$L$6,
  TRUE, "-"
)</f>
        <v>-</v>
      </c>
    </row>
    <row r="63" spans="1:27" ht="158.4" x14ac:dyDescent="0.3">
      <c r="A63" t="s">
        <v>106</v>
      </c>
      <c r="B63" t="s">
        <v>74</v>
      </c>
      <c r="C63" t="s">
        <v>164</v>
      </c>
      <c r="D63" t="str">
        <f t="shared" si="12"/>
        <v>Consilier achiziţii publice, grad asistent</v>
      </c>
      <c r="E63" s="32" t="s">
        <v>79</v>
      </c>
      <c r="F63" t="str">
        <f t="shared" si="0"/>
        <v>Consilier achiziţii publice, grad asistent</v>
      </c>
      <c r="G63" s="31" t="str" cm="1">
        <f t="array" ref="G63">_xlfn.IFS(
  ISNUMBER(SEARCH("Rezolvarea de probleme și luarea deciziilor - nivel elementar", E63)), 'Indicatori comportamentali'!$B$3,
  ISNUMBER(SEARCH("Rezolvarea de probleme și luarea deciziilor - nivel operațional", E63)), 'Indicatori comportamentali'!$B$4,
  ISNUMBER(SEARCH("Rezolvarea de probleme și luarea deciziilor - nivel extins", E63)), 'Indicatori comportamentali'!$B$5,
  ISNUMBER(SEARCH("Rezolvarea de probleme și luarea deciziilor - nivel strategic", E63)),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63" t="str">
        <f t="shared" si="1"/>
        <v>Consilier achiziţii publice, grad asistent</v>
      </c>
      <c r="I63" s="31" t="str" cm="1">
        <f t="array" ref="I63">_xlfn.IFS(
  ISNUMBER(SEARCH("Inițiativă - nivel elementar", E63)), 'Indicatori comportamentali'!$C$3,
  ISNUMBER(SEARCH("Inițiativă - nivel operațional", E63)), 'Indicatori comportamentali'!$C$4,
  ISNUMBER(SEARCH("Inițiativă - nivel extins", E63)), 'Indicatori comportamentali'!$C$5,
  ISNUMBER(SEARCH("Inițiativă - nivel strategic", E63)),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63" t="str">
        <f t="shared" si="2"/>
        <v>Consilier achiziţii publice, grad asistent</v>
      </c>
      <c r="K63" s="31" t="str" cm="1">
        <f t="array" ref="K63">_xlfn.IFS(
  ISNUMBER(SEARCH("Planificare și organizare - nivel elementar", E63)), 'Indicatori comportamentali'!$D$3,
  ISNUMBER(SEARCH("Planificare și organizare - nivel operațional", E63)), 'Indicatori comportamentali'!$D$4,
  ISNUMBER(SEARCH("Planificare și organizare - nivel extins", E63)), 'Indicatori comportamentali'!$D$5,
  ISNUMBER(SEARCH("Planificare și organizare - nivel strategic", E63)),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63" t="str">
        <f t="shared" si="3"/>
        <v>Consilier achiziţii publice, grad asistent</v>
      </c>
      <c r="M63" s="31" t="str" cm="1">
        <f t="array" ref="M63">_xlfn.IFS(
  ISNUMBER(SEARCH("Comunicare - nivel elementar", E63)), 'Indicatori comportamentali'!$E$3,
  ISNUMBER(SEARCH("Comunicare - nivel operațional", E63)), 'Indicatori comportamentali'!$E$4,
  ISNUMBER(SEARCH("Comunicare - nivel extins", E63)), 'Indicatori comportamentali'!$E$5,
  ISNUMBER(SEARCH("Comunicare - nivel strategic", E63)),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63" t="str">
        <f t="shared" si="4"/>
        <v>Consilier achiziţii publice, grad asistent</v>
      </c>
      <c r="O63" s="31" t="str" cm="1">
        <f t="array" ref="O63">_xlfn.IFS(
  ISNUMBER(SEARCH("Lucru în echipă - nivel elementar", E63)), 'Indicatori comportamentali'!$F$3,
  ISNUMBER(SEARCH("Lucru în echipă - nivel operațional", E63)), 'Indicatori comportamentali'!$F$4,
  ISNUMBER(SEARCH("Lucru în echipă - nivel extins", E63)), 'Indicatori comportamentali'!$F$5,
  ISNUMBER(SEARCH("Lucru în echipă - nivel strategic", E63)),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63" t="str">
        <f t="shared" si="5"/>
        <v>Consilier achiziţii publice, grad asistent</v>
      </c>
      <c r="Q63" s="31" t="str" cm="1">
        <f t="array" ref="Q63">_xlfn.IFS(
  ISNUMBER(SEARCH("Orientare către cetățean - nivel elementar", E63)), 'Indicatori comportamentali'!$G$3,
  ISNUMBER(SEARCH("Orientare către cetățean - nivel operațional", E63)), 'Indicatori comportamentali'!$G$4,
  ISNUMBER(SEARCH("Orientare către cetățean - nivel extins", E63)), 'Indicatori comportamentali'!$G$5,
  ISNUMBER(SEARCH("Orientare către cetățean - nivel strategic", E63)),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63" t="str">
        <f t="shared" si="6"/>
        <v>Consilier achiziţii publice, grad asistent</v>
      </c>
      <c r="S63" s="31" t="str" cm="1">
        <f t="array" ref="S63">_xlfn.IFS(
  ISNUMBER(SEARCH("Integritate - nivel elementar", E63)), 'Indicatori comportamentali'!$H$3,
  ISNUMBER(SEARCH("Integritate - nivel operațional", E63)), 'Indicatori comportamentali'!$H$4,
  ISNUMBER(SEARCH("Integritate - nivel extins", E63)), 'Indicatori comportamentali'!$H$5,
  ISNUMBER(SEARCH("Integritate - nivel strategic", E63)),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63" t="str">
        <f t="shared" si="7"/>
        <v>Consilier achiziţii publice, grad asistent</v>
      </c>
      <c r="U63" s="31" t="str" cm="1">
        <f t="array" ref="U63">_xlfn.IFS(
  ISNUMBER(SEARCH("Managementul performanței - nivel elementar", E63)), 'Indicatori comportamentali'!$I$3,
  ISNUMBER(SEARCH("Managementul performanței - nivel operațional", E63)), 'Indicatori comportamentali'!$I$4,
  ISNUMBER(SEARCH("Managementul performanței - nivel extins", E63)), 'Indicatori comportamentali'!$I$5,
  ISNUMBER(SEARCH("Managementul performanței - nivel strategic", E63)), 'Indicatori comportamentali'!$I$6,
  TRUE, "-"
)</f>
        <v>-</v>
      </c>
      <c r="V63" t="str">
        <f t="shared" si="8"/>
        <v>Consilier achiziţii publice, grad asistent</v>
      </c>
      <c r="W63" s="31" t="str" cm="1">
        <f t="array" ref="W63">_xlfn.IFS(
  ISNUMBER(SEARCH("Dezvoltarea echipei - nivel elementar", E63)), 'Indicatori comportamentali'!$J$3,
  ISNUMBER(SEARCH("Dezvoltarea echipei - nivel operațional", E63)), 'Indicatori comportamentali'!$J$4,
  ISNUMBER(SEARCH("Dezvoltarea echipei - nivel extins", E63)), 'Indicatori comportamentali'!$J$5,
  ISNUMBER(SEARCH("Dezvoltarea echipei - nivel strategic", E63)), 'Indicatori comportamentali'!$J$6,
  TRUE, "-"
)</f>
        <v>-</v>
      </c>
      <c r="X63" t="str">
        <f t="shared" si="9"/>
        <v>Consilier achiziţii publice, grad asistent</v>
      </c>
      <c r="Y63" s="31" t="str" cm="1">
        <f t="array" ref="Y63">_xlfn.IFS(
  ISNUMBER(SEARCH("Generarea angajamentului - nivel elementar", E63)), 'Indicatori comportamentali'!$K$3,
  ISNUMBER(SEARCH("Generarea angajamentului - nivel operațional", E63)), 'Indicatori comportamentali'!$K$4,
  ISNUMBER(SEARCH("Generarea angajamentului - nivel extins", E63)), 'Indicatori comportamentali'!$K$5,
  ISNUMBER(SEARCH("Generarea angajamentului - nivel strategic", E63)), 'Indicatori comportamentali'!$K$6,
  TRUE, "-"
)</f>
        <v>-</v>
      </c>
      <c r="Z63" t="str">
        <f t="shared" si="10"/>
        <v>Consilier achiziţii publice, grad asistent</v>
      </c>
      <c r="AA63" s="31" t="str" cm="1">
        <f t="array" ref="AA63">_xlfn.IFS(
  ISNUMBER(SEARCH("Promovarea inovației și inițierea schimbării - nivel elementar", E63)), 'Indicatori comportamentali'!$L$3,
  ISNUMBER(SEARCH("Promovarea inovației și inițierea schimbării - nivel operațional", E63)), 'Indicatori comportamentali'!$L$4,
  ISNUMBER(SEARCH("Promovarea inovației și inițierea schimbării - nivel extins", E63)), 'Indicatori comportamentali'!$L$5,
  ISNUMBER(SEARCH("Promovarea inovației și inițierea schimbării - nivel strategic", E63)), 'Indicatori comportamentali'!$L$6,
  TRUE, "-"
)</f>
        <v>-</v>
      </c>
    </row>
    <row r="64" spans="1:27" ht="172.8" x14ac:dyDescent="0.3">
      <c r="A64" t="s">
        <v>106</v>
      </c>
      <c r="B64" t="s">
        <v>75</v>
      </c>
      <c r="C64" t="s">
        <v>164</v>
      </c>
      <c r="D64" t="str">
        <f t="shared" si="12"/>
        <v>Consilier achiziţii publice, grad principal</v>
      </c>
      <c r="E64" s="32" t="s">
        <v>78</v>
      </c>
      <c r="F64" t="str">
        <f t="shared" si="0"/>
        <v>Consilier achiziţii publice, grad principal</v>
      </c>
      <c r="G64" s="31" t="str" cm="1">
        <f t="array" ref="G64">_xlfn.IFS(
  ISNUMBER(SEARCH("Rezolvarea de probleme și luarea deciziilor - nivel elementar", E64)), 'Indicatori comportamentali'!$B$3,
  ISNUMBER(SEARCH("Rezolvarea de probleme și luarea deciziilor - nivel operațional", E64)), 'Indicatori comportamentali'!$B$4,
  ISNUMBER(SEARCH("Rezolvarea de probleme și luarea deciziilor - nivel extins", E64)), 'Indicatori comportamentali'!$B$5,
  ISNUMBER(SEARCH("Rezolvarea de probleme și luarea deciziilor - nivel strategic", E64)),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64" t="str">
        <f t="shared" si="1"/>
        <v>Consilier achiziţii publice, grad principal</v>
      </c>
      <c r="I64" s="31" t="str" cm="1">
        <f t="array" ref="I64">_xlfn.IFS(
  ISNUMBER(SEARCH("Inițiativă - nivel elementar", E64)), 'Indicatori comportamentali'!$C$3,
  ISNUMBER(SEARCH("Inițiativă - nivel operațional", E64)), 'Indicatori comportamentali'!$C$4,
  ISNUMBER(SEARCH("Inițiativă - nivel extins", E64)), 'Indicatori comportamentali'!$C$5,
  ISNUMBER(SEARCH("Inițiativă - nivel strategic", E64)),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64" t="str">
        <f t="shared" si="2"/>
        <v>Consilier achiziţii publice, grad principal</v>
      </c>
      <c r="K64" s="31" t="str" cm="1">
        <f t="array" ref="K64">_xlfn.IFS(
  ISNUMBER(SEARCH("Planificare și organizare - nivel elementar", E64)), 'Indicatori comportamentali'!$D$3,
  ISNUMBER(SEARCH("Planificare și organizare - nivel operațional", E64)), 'Indicatori comportamentali'!$D$4,
  ISNUMBER(SEARCH("Planificare și organizare - nivel extins", E64)), 'Indicatori comportamentali'!$D$5,
  ISNUMBER(SEARCH("Planificare și organizare - nivel strategic", E64)),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64" t="str">
        <f t="shared" si="3"/>
        <v>Consilier achiziţii publice, grad principal</v>
      </c>
      <c r="M64" s="31" t="str" cm="1">
        <f t="array" ref="M64">_xlfn.IFS(
  ISNUMBER(SEARCH("Comunicare - nivel elementar", E64)), 'Indicatori comportamentali'!$E$3,
  ISNUMBER(SEARCH("Comunicare - nivel operațional", E64)), 'Indicatori comportamentali'!$E$4,
  ISNUMBER(SEARCH("Comunicare - nivel extins", E64)), 'Indicatori comportamentali'!$E$5,
  ISNUMBER(SEARCH("Comunicare - nivel strategic", E64)),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64" t="str">
        <f t="shared" si="4"/>
        <v>Consilier achiziţii publice, grad principal</v>
      </c>
      <c r="O64" s="31" t="str" cm="1">
        <f t="array" ref="O64">_xlfn.IFS(
  ISNUMBER(SEARCH("Lucru în echipă - nivel elementar", E64)), 'Indicatori comportamentali'!$F$3,
  ISNUMBER(SEARCH("Lucru în echipă - nivel operațional", E64)), 'Indicatori comportamentali'!$F$4,
  ISNUMBER(SEARCH("Lucru în echipă - nivel extins", E64)), 'Indicatori comportamentali'!$F$5,
  ISNUMBER(SEARCH("Lucru în echipă - nivel strategic", E64)),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64" t="str">
        <f t="shared" si="5"/>
        <v>Consilier achiziţii publice, grad principal</v>
      </c>
      <c r="Q64" s="31" t="str" cm="1">
        <f t="array" ref="Q64">_xlfn.IFS(
  ISNUMBER(SEARCH("Orientare către cetățean - nivel elementar", E64)), 'Indicatori comportamentali'!$G$3,
  ISNUMBER(SEARCH("Orientare către cetățean - nivel operațional", E64)), 'Indicatori comportamentali'!$G$4,
  ISNUMBER(SEARCH("Orientare către cetățean - nivel extins", E64)), 'Indicatori comportamentali'!$G$5,
  ISNUMBER(SEARCH("Orientare către cetățean - nivel strategic", E64)),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64" t="str">
        <f t="shared" si="6"/>
        <v>Consilier achiziţii publice, grad principal</v>
      </c>
      <c r="S64" s="31" t="str" cm="1">
        <f t="array" ref="S64">_xlfn.IFS(
  ISNUMBER(SEARCH("Integritate - nivel elementar", E64)), 'Indicatori comportamentali'!$H$3,
  ISNUMBER(SEARCH("Integritate - nivel operațional", E64)), 'Indicatori comportamentali'!$H$4,
  ISNUMBER(SEARCH("Integritate - nivel extins", E64)), 'Indicatori comportamentali'!$H$5,
  ISNUMBER(SEARCH("Integritate - nivel strategic", E64)),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64" t="str">
        <f t="shared" si="7"/>
        <v>Consilier achiziţii publice, grad principal</v>
      </c>
      <c r="U64" s="31" t="str" cm="1">
        <f t="array" ref="U64">_xlfn.IFS(
  ISNUMBER(SEARCH("Managementul performanței - nivel elementar", E64)), 'Indicatori comportamentali'!$I$3,
  ISNUMBER(SEARCH("Managementul performanței - nivel operațional", E64)), 'Indicatori comportamentali'!$I$4,
  ISNUMBER(SEARCH("Managementul performanței - nivel extins", E64)), 'Indicatori comportamentali'!$I$5,
  ISNUMBER(SEARCH("Managementul performanței - nivel strategic", E64)), 'Indicatori comportamentali'!$I$6,
  TRUE, "-"
)</f>
        <v>-</v>
      </c>
      <c r="V64" t="str">
        <f t="shared" si="8"/>
        <v>Consilier achiziţii publice, grad principal</v>
      </c>
      <c r="W64" s="31" t="str" cm="1">
        <f t="array" ref="W64">_xlfn.IFS(
  ISNUMBER(SEARCH("Dezvoltarea echipei - nivel elementar", E64)), 'Indicatori comportamentali'!$J$3,
  ISNUMBER(SEARCH("Dezvoltarea echipei - nivel operațional", E64)), 'Indicatori comportamentali'!$J$4,
  ISNUMBER(SEARCH("Dezvoltarea echipei - nivel extins", E64)), 'Indicatori comportamentali'!$J$5,
  ISNUMBER(SEARCH("Dezvoltarea echipei - nivel strategic", E64)), 'Indicatori comportamentali'!$J$6,
  TRUE, "-"
)</f>
        <v>-</v>
      </c>
      <c r="X64" t="str">
        <f t="shared" si="9"/>
        <v>Consilier achiziţii publice, grad principal</v>
      </c>
      <c r="Y64" s="31" t="str" cm="1">
        <f t="array" ref="Y64">_xlfn.IFS(
  ISNUMBER(SEARCH("Generarea angajamentului - nivel elementar", E64)), 'Indicatori comportamentali'!$K$3,
  ISNUMBER(SEARCH("Generarea angajamentului - nivel operațional", E64)), 'Indicatori comportamentali'!$K$4,
  ISNUMBER(SEARCH("Generarea angajamentului - nivel extins", E64)), 'Indicatori comportamentali'!$K$5,
  ISNUMBER(SEARCH("Generarea angajamentului - nivel strategic", E64)), 'Indicatori comportamentali'!$K$6,
  TRUE, "-"
)</f>
        <v>-</v>
      </c>
      <c r="Z64" t="str">
        <f t="shared" si="10"/>
        <v>Consilier achiziţii publice, grad principal</v>
      </c>
      <c r="AA64" s="31" t="str" cm="1">
        <f t="array" ref="AA64">_xlfn.IFS(
  ISNUMBER(SEARCH("Promovarea inovației și inițierea schimbării - nivel elementar", E64)), 'Indicatori comportamentali'!$L$3,
  ISNUMBER(SEARCH("Promovarea inovației și inițierea schimbării - nivel operațional", E64)), 'Indicatori comportamentali'!$L$4,
  ISNUMBER(SEARCH("Promovarea inovației și inițierea schimbării - nivel extins", E64)), 'Indicatori comportamentali'!$L$5,
  ISNUMBER(SEARCH("Promovarea inovației și inițierea schimbării - nivel strategic", E64)), 'Indicatori comportamentali'!$L$6,
  TRUE, "-"
)</f>
        <v>-</v>
      </c>
    </row>
    <row r="65" spans="1:27" ht="172.8" x14ac:dyDescent="0.3">
      <c r="A65" t="s">
        <v>106</v>
      </c>
      <c r="B65" t="s">
        <v>76</v>
      </c>
      <c r="C65" t="s">
        <v>164</v>
      </c>
      <c r="D65" t="str">
        <f t="shared" si="12"/>
        <v>Consilier achiziţii publice, grad superior</v>
      </c>
      <c r="E65" s="32" t="s">
        <v>78</v>
      </c>
      <c r="F65" t="str">
        <f t="shared" si="0"/>
        <v>Consilier achiziţii publice, grad superior</v>
      </c>
      <c r="G65" s="31" t="str" cm="1">
        <f t="array" ref="G65">_xlfn.IFS(
  ISNUMBER(SEARCH("Rezolvarea de probleme și luarea deciziilor - nivel elementar", E65)), 'Indicatori comportamentali'!$B$3,
  ISNUMBER(SEARCH("Rezolvarea de probleme și luarea deciziilor - nivel operațional", E65)), 'Indicatori comportamentali'!$B$4,
  ISNUMBER(SEARCH("Rezolvarea de probleme și luarea deciziilor - nivel extins", E65)), 'Indicatori comportamentali'!$B$5,
  ISNUMBER(SEARCH("Rezolvarea de probleme și luarea deciziilor - nivel strategic", E65)),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65" t="str">
        <f t="shared" si="1"/>
        <v>Consilier achiziţii publice, grad superior</v>
      </c>
      <c r="I65" s="31" t="str" cm="1">
        <f t="array" ref="I65">_xlfn.IFS(
  ISNUMBER(SEARCH("Inițiativă - nivel elementar", E65)), 'Indicatori comportamentali'!$C$3,
  ISNUMBER(SEARCH("Inițiativă - nivel operațional", E65)), 'Indicatori comportamentali'!$C$4,
  ISNUMBER(SEARCH("Inițiativă - nivel extins", E65)), 'Indicatori comportamentali'!$C$5,
  ISNUMBER(SEARCH("Inițiativă - nivel strategic", E65)),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65" t="str">
        <f t="shared" si="2"/>
        <v>Consilier achiziţii publice, grad superior</v>
      </c>
      <c r="K65" s="31" t="str" cm="1">
        <f t="array" ref="K65">_xlfn.IFS(
  ISNUMBER(SEARCH("Planificare și organizare - nivel elementar", E65)), 'Indicatori comportamentali'!$D$3,
  ISNUMBER(SEARCH("Planificare și organizare - nivel operațional", E65)), 'Indicatori comportamentali'!$D$4,
  ISNUMBER(SEARCH("Planificare și organizare - nivel extins", E65)), 'Indicatori comportamentali'!$D$5,
  ISNUMBER(SEARCH("Planificare și organizare - nivel strategic", E65)),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65" t="str">
        <f t="shared" si="3"/>
        <v>Consilier achiziţii publice, grad superior</v>
      </c>
      <c r="M65" s="31" t="str" cm="1">
        <f t="array" ref="M65">_xlfn.IFS(
  ISNUMBER(SEARCH("Comunicare - nivel elementar", E65)), 'Indicatori comportamentali'!$E$3,
  ISNUMBER(SEARCH("Comunicare - nivel operațional", E65)), 'Indicatori comportamentali'!$E$4,
  ISNUMBER(SEARCH("Comunicare - nivel extins", E65)), 'Indicatori comportamentali'!$E$5,
  ISNUMBER(SEARCH("Comunicare - nivel strategic", E65)),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65" t="str">
        <f t="shared" si="4"/>
        <v>Consilier achiziţii publice, grad superior</v>
      </c>
      <c r="O65" s="31" t="str" cm="1">
        <f t="array" ref="O65">_xlfn.IFS(
  ISNUMBER(SEARCH("Lucru în echipă - nivel elementar", E65)), 'Indicatori comportamentali'!$F$3,
  ISNUMBER(SEARCH("Lucru în echipă - nivel operațional", E65)), 'Indicatori comportamentali'!$F$4,
  ISNUMBER(SEARCH("Lucru în echipă - nivel extins", E65)), 'Indicatori comportamentali'!$F$5,
  ISNUMBER(SEARCH("Lucru în echipă - nivel strategic", E65)),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65" t="str">
        <f t="shared" si="5"/>
        <v>Consilier achiziţii publice, grad superior</v>
      </c>
      <c r="Q65" s="31" t="str" cm="1">
        <f t="array" ref="Q65">_xlfn.IFS(
  ISNUMBER(SEARCH("Orientare către cetățean - nivel elementar", E65)), 'Indicatori comportamentali'!$G$3,
  ISNUMBER(SEARCH("Orientare către cetățean - nivel operațional", E65)), 'Indicatori comportamentali'!$G$4,
  ISNUMBER(SEARCH("Orientare către cetățean - nivel extins", E65)), 'Indicatori comportamentali'!$G$5,
  ISNUMBER(SEARCH("Orientare către cetățean - nivel strategic", E65)),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65" t="str">
        <f t="shared" si="6"/>
        <v>Consilier achiziţii publice, grad superior</v>
      </c>
      <c r="S65" s="31" t="str" cm="1">
        <f t="array" ref="S65">_xlfn.IFS(
  ISNUMBER(SEARCH("Integritate - nivel elementar", E65)), 'Indicatori comportamentali'!$H$3,
  ISNUMBER(SEARCH("Integritate - nivel operațional", E65)), 'Indicatori comportamentali'!$H$4,
  ISNUMBER(SEARCH("Integritate - nivel extins", E65)), 'Indicatori comportamentali'!$H$5,
  ISNUMBER(SEARCH("Integritate - nivel strategic", E65)),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65" t="str">
        <f t="shared" si="7"/>
        <v>Consilier achiziţii publice, grad superior</v>
      </c>
      <c r="U65" s="31" t="str" cm="1">
        <f t="array" ref="U65">_xlfn.IFS(
  ISNUMBER(SEARCH("Managementul performanței - nivel elementar", E65)), 'Indicatori comportamentali'!$I$3,
  ISNUMBER(SEARCH("Managementul performanței - nivel operațional", E65)), 'Indicatori comportamentali'!$I$4,
  ISNUMBER(SEARCH("Managementul performanței - nivel extins", E65)), 'Indicatori comportamentali'!$I$5,
  ISNUMBER(SEARCH("Managementul performanței - nivel strategic", E65)), 'Indicatori comportamentali'!$I$6,
  TRUE, "-"
)</f>
        <v>-</v>
      </c>
      <c r="V65" t="str">
        <f t="shared" si="8"/>
        <v>Consilier achiziţii publice, grad superior</v>
      </c>
      <c r="W65" s="31" t="str" cm="1">
        <f t="array" ref="W65">_xlfn.IFS(
  ISNUMBER(SEARCH("Dezvoltarea echipei - nivel elementar", E65)), 'Indicatori comportamentali'!$J$3,
  ISNUMBER(SEARCH("Dezvoltarea echipei - nivel operațional", E65)), 'Indicatori comportamentali'!$J$4,
  ISNUMBER(SEARCH("Dezvoltarea echipei - nivel extins", E65)), 'Indicatori comportamentali'!$J$5,
  ISNUMBER(SEARCH("Dezvoltarea echipei - nivel strategic", E65)), 'Indicatori comportamentali'!$J$6,
  TRUE, "-"
)</f>
        <v>-</v>
      </c>
      <c r="X65" t="str">
        <f t="shared" si="9"/>
        <v>Consilier achiziţii publice, grad superior</v>
      </c>
      <c r="Y65" s="31" t="str" cm="1">
        <f t="array" ref="Y65">_xlfn.IFS(
  ISNUMBER(SEARCH("Generarea angajamentului - nivel elementar", E65)), 'Indicatori comportamentali'!$K$3,
  ISNUMBER(SEARCH("Generarea angajamentului - nivel operațional", E65)), 'Indicatori comportamentali'!$K$4,
  ISNUMBER(SEARCH("Generarea angajamentului - nivel extins", E65)), 'Indicatori comportamentali'!$K$5,
  ISNUMBER(SEARCH("Generarea angajamentului - nivel strategic", E65)), 'Indicatori comportamentali'!$K$6,
  TRUE, "-"
)</f>
        <v>-</v>
      </c>
      <c r="Z65" t="str">
        <f t="shared" si="10"/>
        <v>Consilier achiziţii publice, grad superior</v>
      </c>
      <c r="AA65" s="31" t="str" cm="1">
        <f t="array" ref="AA65">_xlfn.IFS(
  ISNUMBER(SEARCH("Promovarea inovației și inițierea schimbării - nivel elementar", E65)), 'Indicatori comportamentali'!$L$3,
  ISNUMBER(SEARCH("Promovarea inovației și inițierea schimbării - nivel operațional", E65)), 'Indicatori comportamentali'!$L$4,
  ISNUMBER(SEARCH("Promovarea inovației și inițierea schimbării - nivel extins", E65)), 'Indicatori comportamentali'!$L$5,
  ISNUMBER(SEARCH("Promovarea inovației și inițierea schimbării - nivel strategic", E65)), 'Indicatori comportamentali'!$L$6,
  TRUE, "-"
)</f>
        <v>-</v>
      </c>
    </row>
    <row r="66" spans="1:27" ht="158.4" x14ac:dyDescent="0.3">
      <c r="A66" t="s">
        <v>107</v>
      </c>
      <c r="B66" t="s">
        <v>73</v>
      </c>
      <c r="C66" t="s">
        <v>164</v>
      </c>
      <c r="D66" t="str">
        <f t="shared" si="12"/>
        <v>Referent de specialitate, grad debutant</v>
      </c>
      <c r="E66" s="32" t="s">
        <v>79</v>
      </c>
      <c r="F66" t="str">
        <f t="shared" si="0"/>
        <v>Referent de specialitate, grad debutant</v>
      </c>
      <c r="G66" s="31" t="str" cm="1">
        <f t="array" ref="G66">_xlfn.IFS(
  ISNUMBER(SEARCH("Rezolvarea de probleme și luarea deciziilor - nivel elementar", E66)), 'Indicatori comportamentali'!$B$3,
  ISNUMBER(SEARCH("Rezolvarea de probleme și luarea deciziilor - nivel operațional", E66)), 'Indicatori comportamentali'!$B$4,
  ISNUMBER(SEARCH("Rezolvarea de probleme și luarea deciziilor - nivel extins", E66)), 'Indicatori comportamentali'!$B$5,
  ISNUMBER(SEARCH("Rezolvarea de probleme și luarea deciziilor - nivel strategic", E66)),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66" t="str">
        <f t="shared" si="1"/>
        <v>Referent de specialitate, grad debutant</v>
      </c>
      <c r="I66" s="31" t="str" cm="1">
        <f t="array" ref="I66">_xlfn.IFS(
  ISNUMBER(SEARCH("Inițiativă - nivel elementar", E66)), 'Indicatori comportamentali'!$C$3,
  ISNUMBER(SEARCH("Inițiativă - nivel operațional", E66)), 'Indicatori comportamentali'!$C$4,
  ISNUMBER(SEARCH("Inițiativă - nivel extins", E66)), 'Indicatori comportamentali'!$C$5,
  ISNUMBER(SEARCH("Inițiativă - nivel strategic", E66)),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66" t="str">
        <f t="shared" si="2"/>
        <v>Referent de specialitate, grad debutant</v>
      </c>
      <c r="K66" s="31" t="str" cm="1">
        <f t="array" ref="K66">_xlfn.IFS(
  ISNUMBER(SEARCH("Planificare și organizare - nivel elementar", E66)), 'Indicatori comportamentali'!$D$3,
  ISNUMBER(SEARCH("Planificare și organizare - nivel operațional", E66)), 'Indicatori comportamentali'!$D$4,
  ISNUMBER(SEARCH("Planificare și organizare - nivel extins", E66)), 'Indicatori comportamentali'!$D$5,
  ISNUMBER(SEARCH("Planificare și organizare - nivel strategic", E66)),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66" t="str">
        <f t="shared" si="3"/>
        <v>Referent de specialitate, grad debutant</v>
      </c>
      <c r="M66" s="31" t="str" cm="1">
        <f t="array" ref="M66">_xlfn.IFS(
  ISNUMBER(SEARCH("Comunicare - nivel elementar", E66)), 'Indicatori comportamentali'!$E$3,
  ISNUMBER(SEARCH("Comunicare - nivel operațional", E66)), 'Indicatori comportamentali'!$E$4,
  ISNUMBER(SEARCH("Comunicare - nivel extins", E66)), 'Indicatori comportamentali'!$E$5,
  ISNUMBER(SEARCH("Comunicare - nivel strategic", E66)),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66" t="str">
        <f t="shared" si="4"/>
        <v>Referent de specialitate, grad debutant</v>
      </c>
      <c r="O66" s="31" t="str" cm="1">
        <f t="array" ref="O66">_xlfn.IFS(
  ISNUMBER(SEARCH("Lucru în echipă - nivel elementar", E66)), 'Indicatori comportamentali'!$F$3,
  ISNUMBER(SEARCH("Lucru în echipă - nivel operațional", E66)), 'Indicatori comportamentali'!$F$4,
  ISNUMBER(SEARCH("Lucru în echipă - nivel extins", E66)), 'Indicatori comportamentali'!$F$5,
  ISNUMBER(SEARCH("Lucru în echipă - nivel strategic", E66)),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66" t="str">
        <f t="shared" si="5"/>
        <v>Referent de specialitate, grad debutant</v>
      </c>
      <c r="Q66" s="31" t="str" cm="1">
        <f t="array" ref="Q66">_xlfn.IFS(
  ISNUMBER(SEARCH("Orientare către cetățean - nivel elementar", E66)), 'Indicatori comportamentali'!$G$3,
  ISNUMBER(SEARCH("Orientare către cetățean - nivel operațional", E66)), 'Indicatori comportamentali'!$G$4,
  ISNUMBER(SEARCH("Orientare către cetățean - nivel extins", E66)), 'Indicatori comportamentali'!$G$5,
  ISNUMBER(SEARCH("Orientare către cetățean - nivel strategic", E66)),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66" t="str">
        <f t="shared" si="6"/>
        <v>Referent de specialitate, grad debutant</v>
      </c>
      <c r="S66" s="31" t="str" cm="1">
        <f t="array" ref="S66">_xlfn.IFS(
  ISNUMBER(SEARCH("Integritate - nivel elementar", E66)), 'Indicatori comportamentali'!$H$3,
  ISNUMBER(SEARCH("Integritate - nivel operațional", E66)), 'Indicatori comportamentali'!$H$4,
  ISNUMBER(SEARCH("Integritate - nivel extins", E66)), 'Indicatori comportamentali'!$H$5,
  ISNUMBER(SEARCH("Integritate - nivel strategic", E66)),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66" t="str">
        <f t="shared" si="7"/>
        <v>Referent de specialitate, grad debutant</v>
      </c>
      <c r="U66" s="31" t="str" cm="1">
        <f t="array" ref="U66">_xlfn.IFS(
  ISNUMBER(SEARCH("Managementul performanței - nivel elementar", E66)), 'Indicatori comportamentali'!$I$3,
  ISNUMBER(SEARCH("Managementul performanței - nivel operațional", E66)), 'Indicatori comportamentali'!$I$4,
  ISNUMBER(SEARCH("Managementul performanței - nivel extins", E66)), 'Indicatori comportamentali'!$I$5,
  ISNUMBER(SEARCH("Managementul performanței - nivel strategic", E66)), 'Indicatori comportamentali'!$I$6,
  TRUE, "-"
)</f>
        <v>-</v>
      </c>
      <c r="V66" t="str">
        <f t="shared" si="8"/>
        <v>Referent de specialitate, grad debutant</v>
      </c>
      <c r="W66" s="31" t="str" cm="1">
        <f t="array" ref="W66">_xlfn.IFS(
  ISNUMBER(SEARCH("Dezvoltarea echipei - nivel elementar", E66)), 'Indicatori comportamentali'!$J$3,
  ISNUMBER(SEARCH("Dezvoltarea echipei - nivel operațional", E66)), 'Indicatori comportamentali'!$J$4,
  ISNUMBER(SEARCH("Dezvoltarea echipei - nivel extins", E66)), 'Indicatori comportamentali'!$J$5,
  ISNUMBER(SEARCH("Dezvoltarea echipei - nivel strategic", E66)), 'Indicatori comportamentali'!$J$6,
  TRUE, "-"
)</f>
        <v>-</v>
      </c>
      <c r="X66" t="str">
        <f t="shared" si="9"/>
        <v>Referent de specialitate, grad debutant</v>
      </c>
      <c r="Y66" s="31" t="str" cm="1">
        <f t="array" ref="Y66">_xlfn.IFS(
  ISNUMBER(SEARCH("Generarea angajamentului - nivel elementar", E66)), 'Indicatori comportamentali'!$K$3,
  ISNUMBER(SEARCH("Generarea angajamentului - nivel operațional", E66)), 'Indicatori comportamentali'!$K$4,
  ISNUMBER(SEARCH("Generarea angajamentului - nivel extins", E66)), 'Indicatori comportamentali'!$K$5,
  ISNUMBER(SEARCH("Generarea angajamentului - nivel strategic", E66)), 'Indicatori comportamentali'!$K$6,
  TRUE, "-"
)</f>
        <v>-</v>
      </c>
      <c r="Z66" t="str">
        <f t="shared" si="10"/>
        <v>Referent de specialitate, grad debutant</v>
      </c>
      <c r="AA66" s="31" t="str" cm="1">
        <f t="array" ref="AA66">_xlfn.IFS(
  ISNUMBER(SEARCH("Promovarea inovației și inițierea schimbării - nivel elementar", E66)), 'Indicatori comportamentali'!$L$3,
  ISNUMBER(SEARCH("Promovarea inovației și inițierea schimbării - nivel operațional", E66)), 'Indicatori comportamentali'!$L$4,
  ISNUMBER(SEARCH("Promovarea inovației și inițierea schimbării - nivel extins", E66)), 'Indicatori comportamentali'!$L$5,
  ISNUMBER(SEARCH("Promovarea inovației și inițierea schimbării - nivel strategic", E66)), 'Indicatori comportamentali'!$L$6,
  TRUE, "-"
)</f>
        <v>-</v>
      </c>
    </row>
    <row r="67" spans="1:27" ht="158.4" x14ac:dyDescent="0.3">
      <c r="A67" t="s">
        <v>107</v>
      </c>
      <c r="B67" t="s">
        <v>74</v>
      </c>
      <c r="C67" t="s">
        <v>164</v>
      </c>
      <c r="D67" t="str">
        <f t="shared" si="12"/>
        <v>Referent de specialitate, grad asistent</v>
      </c>
      <c r="E67" s="32" t="s">
        <v>79</v>
      </c>
      <c r="F67" t="str">
        <f t="shared" si="0"/>
        <v>Referent de specialitate, grad asistent</v>
      </c>
      <c r="G67" s="31" t="str" cm="1">
        <f t="array" ref="G67">_xlfn.IFS(
  ISNUMBER(SEARCH("Rezolvarea de probleme și luarea deciziilor - nivel elementar", E67)), 'Indicatori comportamentali'!$B$3,
  ISNUMBER(SEARCH("Rezolvarea de probleme și luarea deciziilor - nivel operațional", E67)), 'Indicatori comportamentali'!$B$4,
  ISNUMBER(SEARCH("Rezolvarea de probleme și luarea deciziilor - nivel extins", E67)), 'Indicatori comportamentali'!$B$5,
  ISNUMBER(SEARCH("Rezolvarea de probleme și luarea deciziilor - nivel strategic", E67)),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67" t="str">
        <f t="shared" si="1"/>
        <v>Referent de specialitate, grad asistent</v>
      </c>
      <c r="I67" s="31" t="str" cm="1">
        <f t="array" ref="I67">_xlfn.IFS(
  ISNUMBER(SEARCH("Inițiativă - nivel elementar", E67)), 'Indicatori comportamentali'!$C$3,
  ISNUMBER(SEARCH("Inițiativă - nivel operațional", E67)), 'Indicatori comportamentali'!$C$4,
  ISNUMBER(SEARCH("Inițiativă - nivel extins", E67)), 'Indicatori comportamentali'!$C$5,
  ISNUMBER(SEARCH("Inițiativă - nivel strategic", E67)),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67" t="str">
        <f t="shared" si="2"/>
        <v>Referent de specialitate, grad asistent</v>
      </c>
      <c r="K67" s="31" t="str" cm="1">
        <f t="array" ref="K67">_xlfn.IFS(
  ISNUMBER(SEARCH("Planificare și organizare - nivel elementar", E67)), 'Indicatori comportamentali'!$D$3,
  ISNUMBER(SEARCH("Planificare și organizare - nivel operațional", E67)), 'Indicatori comportamentali'!$D$4,
  ISNUMBER(SEARCH("Planificare și organizare - nivel extins", E67)), 'Indicatori comportamentali'!$D$5,
  ISNUMBER(SEARCH("Planificare și organizare - nivel strategic", E67)),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67" t="str">
        <f t="shared" si="3"/>
        <v>Referent de specialitate, grad asistent</v>
      </c>
      <c r="M67" s="31" t="str" cm="1">
        <f t="array" ref="M67">_xlfn.IFS(
  ISNUMBER(SEARCH("Comunicare - nivel elementar", E67)), 'Indicatori comportamentali'!$E$3,
  ISNUMBER(SEARCH("Comunicare - nivel operațional", E67)), 'Indicatori comportamentali'!$E$4,
  ISNUMBER(SEARCH("Comunicare - nivel extins", E67)), 'Indicatori comportamentali'!$E$5,
  ISNUMBER(SEARCH("Comunicare - nivel strategic", E67)),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67" t="str">
        <f t="shared" si="4"/>
        <v>Referent de specialitate, grad asistent</v>
      </c>
      <c r="O67" s="31" t="str" cm="1">
        <f t="array" ref="O67">_xlfn.IFS(
  ISNUMBER(SEARCH("Lucru în echipă - nivel elementar", E67)), 'Indicatori comportamentali'!$F$3,
  ISNUMBER(SEARCH("Lucru în echipă - nivel operațional", E67)), 'Indicatori comportamentali'!$F$4,
  ISNUMBER(SEARCH("Lucru în echipă - nivel extins", E67)), 'Indicatori comportamentali'!$F$5,
  ISNUMBER(SEARCH("Lucru în echipă - nivel strategic", E67)),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67" t="str">
        <f t="shared" si="5"/>
        <v>Referent de specialitate, grad asistent</v>
      </c>
      <c r="Q67" s="31" t="str" cm="1">
        <f t="array" ref="Q67">_xlfn.IFS(
  ISNUMBER(SEARCH("Orientare către cetățean - nivel elementar", E67)), 'Indicatori comportamentali'!$G$3,
  ISNUMBER(SEARCH("Orientare către cetățean - nivel operațional", E67)), 'Indicatori comportamentali'!$G$4,
  ISNUMBER(SEARCH("Orientare către cetățean - nivel extins", E67)), 'Indicatori comportamentali'!$G$5,
  ISNUMBER(SEARCH("Orientare către cetățean - nivel strategic", E67)),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67" t="str">
        <f t="shared" si="6"/>
        <v>Referent de specialitate, grad asistent</v>
      </c>
      <c r="S67" s="31" t="str" cm="1">
        <f t="array" ref="S67">_xlfn.IFS(
  ISNUMBER(SEARCH("Integritate - nivel elementar", E67)), 'Indicatori comportamentali'!$H$3,
  ISNUMBER(SEARCH("Integritate - nivel operațional", E67)), 'Indicatori comportamentali'!$H$4,
  ISNUMBER(SEARCH("Integritate - nivel extins", E67)), 'Indicatori comportamentali'!$H$5,
  ISNUMBER(SEARCH("Integritate - nivel strategic", E67)),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67" t="str">
        <f t="shared" si="7"/>
        <v>Referent de specialitate, grad asistent</v>
      </c>
      <c r="U67" s="31" t="str" cm="1">
        <f t="array" ref="U67">_xlfn.IFS(
  ISNUMBER(SEARCH("Managementul performanței - nivel elementar", E67)), 'Indicatori comportamentali'!$I$3,
  ISNUMBER(SEARCH("Managementul performanței - nivel operațional", E67)), 'Indicatori comportamentali'!$I$4,
  ISNUMBER(SEARCH("Managementul performanței - nivel extins", E67)), 'Indicatori comportamentali'!$I$5,
  ISNUMBER(SEARCH("Managementul performanței - nivel strategic", E67)), 'Indicatori comportamentali'!$I$6,
  TRUE, "-"
)</f>
        <v>-</v>
      </c>
      <c r="V67" t="str">
        <f t="shared" si="8"/>
        <v>Referent de specialitate, grad asistent</v>
      </c>
      <c r="W67" s="31" t="str" cm="1">
        <f t="array" ref="W67">_xlfn.IFS(
  ISNUMBER(SEARCH("Dezvoltarea echipei - nivel elementar", E67)), 'Indicatori comportamentali'!$J$3,
  ISNUMBER(SEARCH("Dezvoltarea echipei - nivel operațional", E67)), 'Indicatori comportamentali'!$J$4,
  ISNUMBER(SEARCH("Dezvoltarea echipei - nivel extins", E67)), 'Indicatori comportamentali'!$J$5,
  ISNUMBER(SEARCH("Dezvoltarea echipei - nivel strategic", E67)), 'Indicatori comportamentali'!$J$6,
  TRUE, "-"
)</f>
        <v>-</v>
      </c>
      <c r="X67" t="str">
        <f t="shared" si="9"/>
        <v>Referent de specialitate, grad asistent</v>
      </c>
      <c r="Y67" s="31" t="str" cm="1">
        <f t="array" ref="Y67">_xlfn.IFS(
  ISNUMBER(SEARCH("Generarea angajamentului - nivel elementar", E67)), 'Indicatori comportamentali'!$K$3,
  ISNUMBER(SEARCH("Generarea angajamentului - nivel operațional", E67)), 'Indicatori comportamentali'!$K$4,
  ISNUMBER(SEARCH("Generarea angajamentului - nivel extins", E67)), 'Indicatori comportamentali'!$K$5,
  ISNUMBER(SEARCH("Generarea angajamentului - nivel strategic", E67)), 'Indicatori comportamentali'!$K$6,
  TRUE, "-"
)</f>
        <v>-</v>
      </c>
      <c r="Z67" t="str">
        <f t="shared" si="10"/>
        <v>Referent de specialitate, grad asistent</v>
      </c>
      <c r="AA67" s="31" t="str" cm="1">
        <f t="array" ref="AA67">_xlfn.IFS(
  ISNUMBER(SEARCH("Promovarea inovației și inițierea schimbării - nivel elementar", E67)), 'Indicatori comportamentali'!$L$3,
  ISNUMBER(SEARCH("Promovarea inovației și inițierea schimbării - nivel operațional", E67)), 'Indicatori comportamentali'!$L$4,
  ISNUMBER(SEARCH("Promovarea inovației și inițierea schimbării - nivel extins", E67)), 'Indicatori comportamentali'!$L$5,
  ISNUMBER(SEARCH("Promovarea inovației și inițierea schimbării - nivel strategic", E67)), 'Indicatori comportamentali'!$L$6,
  TRUE, "-"
)</f>
        <v>-</v>
      </c>
    </row>
    <row r="68" spans="1:27" ht="172.8" x14ac:dyDescent="0.3">
      <c r="A68" t="s">
        <v>107</v>
      </c>
      <c r="B68" t="s">
        <v>75</v>
      </c>
      <c r="C68" t="s">
        <v>164</v>
      </c>
      <c r="D68" t="str">
        <f t="shared" si="12"/>
        <v>Referent de specialitate, grad principal</v>
      </c>
      <c r="E68" s="32" t="s">
        <v>78</v>
      </c>
      <c r="F68" t="str">
        <f t="shared" ref="F68:F131" si="13">_xlfn.CONCAT(A68,","," ",B68)</f>
        <v>Referent de specialitate, grad principal</v>
      </c>
      <c r="G68" s="31" t="str" cm="1">
        <f t="array" ref="G68">_xlfn.IFS(
  ISNUMBER(SEARCH("Rezolvarea de probleme și luarea deciziilor - nivel elementar", E68)), 'Indicatori comportamentali'!$B$3,
  ISNUMBER(SEARCH("Rezolvarea de probleme și luarea deciziilor - nivel operațional", E68)), 'Indicatori comportamentali'!$B$4,
  ISNUMBER(SEARCH("Rezolvarea de probleme și luarea deciziilor - nivel extins", E68)), 'Indicatori comportamentali'!$B$5,
  ISNUMBER(SEARCH("Rezolvarea de probleme și luarea deciziilor - nivel strategic", E68)),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68" t="str">
        <f t="shared" ref="H68:H131" si="14">_xlfn.CONCAT(A68,","," ",B68)</f>
        <v>Referent de specialitate, grad principal</v>
      </c>
      <c r="I68" s="31" t="str" cm="1">
        <f t="array" ref="I68">_xlfn.IFS(
  ISNUMBER(SEARCH("Inițiativă - nivel elementar", E68)), 'Indicatori comportamentali'!$C$3,
  ISNUMBER(SEARCH("Inițiativă - nivel operațional", E68)), 'Indicatori comportamentali'!$C$4,
  ISNUMBER(SEARCH("Inițiativă - nivel extins", E68)), 'Indicatori comportamentali'!$C$5,
  ISNUMBER(SEARCH("Inițiativă - nivel strategic", E68)),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68" t="str">
        <f t="shared" ref="J68:J131" si="15">_xlfn.CONCAT(A68,","," ",B68)</f>
        <v>Referent de specialitate, grad principal</v>
      </c>
      <c r="K68" s="31" t="str" cm="1">
        <f t="array" ref="K68">_xlfn.IFS(
  ISNUMBER(SEARCH("Planificare și organizare - nivel elementar", E68)), 'Indicatori comportamentali'!$D$3,
  ISNUMBER(SEARCH("Planificare și organizare - nivel operațional", E68)), 'Indicatori comportamentali'!$D$4,
  ISNUMBER(SEARCH("Planificare și organizare - nivel extins", E68)), 'Indicatori comportamentali'!$D$5,
  ISNUMBER(SEARCH("Planificare și organizare - nivel strategic", E68)),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68" t="str">
        <f t="shared" ref="L68:L131" si="16">_xlfn.CONCAT(A68,","," ",B68)</f>
        <v>Referent de specialitate, grad principal</v>
      </c>
      <c r="M68" s="31" t="str" cm="1">
        <f t="array" ref="M68">_xlfn.IFS(
  ISNUMBER(SEARCH("Comunicare - nivel elementar", E68)), 'Indicatori comportamentali'!$E$3,
  ISNUMBER(SEARCH("Comunicare - nivel operațional", E68)), 'Indicatori comportamentali'!$E$4,
  ISNUMBER(SEARCH("Comunicare - nivel extins", E68)), 'Indicatori comportamentali'!$E$5,
  ISNUMBER(SEARCH("Comunicare - nivel strategic", E68)),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68" t="str">
        <f t="shared" ref="N68:N131" si="17">_xlfn.CONCAT(A68,","," ",B68)</f>
        <v>Referent de specialitate, grad principal</v>
      </c>
      <c r="O68" s="31" t="str" cm="1">
        <f t="array" ref="O68">_xlfn.IFS(
  ISNUMBER(SEARCH("Lucru în echipă - nivel elementar", E68)), 'Indicatori comportamentali'!$F$3,
  ISNUMBER(SEARCH("Lucru în echipă - nivel operațional", E68)), 'Indicatori comportamentali'!$F$4,
  ISNUMBER(SEARCH("Lucru în echipă - nivel extins", E68)), 'Indicatori comportamentali'!$F$5,
  ISNUMBER(SEARCH("Lucru în echipă - nivel strategic", E68)),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68" t="str">
        <f t="shared" ref="P68:P131" si="18">_xlfn.CONCAT(A68,","," ",B68)</f>
        <v>Referent de specialitate, grad principal</v>
      </c>
      <c r="Q68" s="31" t="str" cm="1">
        <f t="array" ref="Q68">_xlfn.IFS(
  ISNUMBER(SEARCH("Orientare către cetățean - nivel elementar", E68)), 'Indicatori comportamentali'!$G$3,
  ISNUMBER(SEARCH("Orientare către cetățean - nivel operațional", E68)), 'Indicatori comportamentali'!$G$4,
  ISNUMBER(SEARCH("Orientare către cetățean - nivel extins", E68)), 'Indicatori comportamentali'!$G$5,
  ISNUMBER(SEARCH("Orientare către cetățean - nivel strategic", E68)),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68" t="str">
        <f t="shared" ref="R68:R131" si="19">_xlfn.CONCAT(A68,","," ",B68)</f>
        <v>Referent de specialitate, grad principal</v>
      </c>
      <c r="S68" s="31" t="str" cm="1">
        <f t="array" ref="S68">_xlfn.IFS(
  ISNUMBER(SEARCH("Integritate - nivel elementar", E68)), 'Indicatori comportamentali'!$H$3,
  ISNUMBER(SEARCH("Integritate - nivel operațional", E68)), 'Indicatori comportamentali'!$H$4,
  ISNUMBER(SEARCH("Integritate - nivel extins", E68)), 'Indicatori comportamentali'!$H$5,
  ISNUMBER(SEARCH("Integritate - nivel strategic", E68)),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68" t="str">
        <f t="shared" ref="T68:T131" si="20">_xlfn.CONCAT(A68,","," ",B68)</f>
        <v>Referent de specialitate, grad principal</v>
      </c>
      <c r="U68" s="31" t="str" cm="1">
        <f t="array" ref="U68">_xlfn.IFS(
  ISNUMBER(SEARCH("Managementul performanței - nivel elementar", E68)), 'Indicatori comportamentali'!$I$3,
  ISNUMBER(SEARCH("Managementul performanței - nivel operațional", E68)), 'Indicatori comportamentali'!$I$4,
  ISNUMBER(SEARCH("Managementul performanței - nivel extins", E68)), 'Indicatori comportamentali'!$I$5,
  ISNUMBER(SEARCH("Managementul performanței - nivel strategic", E68)), 'Indicatori comportamentali'!$I$6,
  TRUE, "-"
)</f>
        <v>-</v>
      </c>
      <c r="V68" t="str">
        <f t="shared" ref="V68:V131" si="21">_xlfn.CONCAT(A68,","," ",B68)</f>
        <v>Referent de specialitate, grad principal</v>
      </c>
      <c r="W68" s="31" t="str" cm="1">
        <f t="array" ref="W68">_xlfn.IFS(
  ISNUMBER(SEARCH("Dezvoltarea echipei - nivel elementar", E68)), 'Indicatori comportamentali'!$J$3,
  ISNUMBER(SEARCH("Dezvoltarea echipei - nivel operațional", E68)), 'Indicatori comportamentali'!$J$4,
  ISNUMBER(SEARCH("Dezvoltarea echipei - nivel extins", E68)), 'Indicatori comportamentali'!$J$5,
  ISNUMBER(SEARCH("Dezvoltarea echipei - nivel strategic", E68)), 'Indicatori comportamentali'!$J$6,
  TRUE, "-"
)</f>
        <v>-</v>
      </c>
      <c r="X68" t="str">
        <f t="shared" ref="X68:X131" si="22">_xlfn.CONCAT(A68,","," ",B68)</f>
        <v>Referent de specialitate, grad principal</v>
      </c>
      <c r="Y68" s="31" t="str" cm="1">
        <f t="array" ref="Y68">_xlfn.IFS(
  ISNUMBER(SEARCH("Generarea angajamentului - nivel elementar", E68)), 'Indicatori comportamentali'!$K$3,
  ISNUMBER(SEARCH("Generarea angajamentului - nivel operațional", E68)), 'Indicatori comportamentali'!$K$4,
  ISNUMBER(SEARCH("Generarea angajamentului - nivel extins", E68)), 'Indicatori comportamentali'!$K$5,
  ISNUMBER(SEARCH("Generarea angajamentului - nivel strategic", E68)), 'Indicatori comportamentali'!$K$6,
  TRUE, "-"
)</f>
        <v>-</v>
      </c>
      <c r="Z68" t="str">
        <f t="shared" ref="Z68:Z131" si="23">_xlfn.CONCAT(A68,","," ",B68)</f>
        <v>Referent de specialitate, grad principal</v>
      </c>
      <c r="AA68" s="31" t="str" cm="1">
        <f t="array" ref="AA68">_xlfn.IFS(
  ISNUMBER(SEARCH("Promovarea inovației și inițierea schimbării - nivel elementar", E68)), 'Indicatori comportamentali'!$L$3,
  ISNUMBER(SEARCH("Promovarea inovației și inițierea schimbării - nivel operațional", E68)), 'Indicatori comportamentali'!$L$4,
  ISNUMBER(SEARCH("Promovarea inovației și inițierea schimbării - nivel extins", E68)), 'Indicatori comportamentali'!$L$5,
  ISNUMBER(SEARCH("Promovarea inovației și inițierea schimbării - nivel strategic", E68)), 'Indicatori comportamentali'!$L$6,
  TRUE, "-"
)</f>
        <v>-</v>
      </c>
    </row>
    <row r="69" spans="1:27" ht="172.8" x14ac:dyDescent="0.3">
      <c r="A69" t="s">
        <v>107</v>
      </c>
      <c r="B69" t="s">
        <v>76</v>
      </c>
      <c r="C69" t="s">
        <v>164</v>
      </c>
      <c r="D69" t="str">
        <f t="shared" si="12"/>
        <v>Referent de specialitate, grad superior</v>
      </c>
      <c r="E69" s="32" t="s">
        <v>78</v>
      </c>
      <c r="F69" t="str">
        <f t="shared" si="13"/>
        <v>Referent de specialitate, grad superior</v>
      </c>
      <c r="G69" s="31" t="str" cm="1">
        <f t="array" ref="G69">_xlfn.IFS(
  ISNUMBER(SEARCH("Rezolvarea de probleme și luarea deciziilor - nivel elementar", E69)), 'Indicatori comportamentali'!$B$3,
  ISNUMBER(SEARCH("Rezolvarea de probleme și luarea deciziilor - nivel operațional", E69)), 'Indicatori comportamentali'!$B$4,
  ISNUMBER(SEARCH("Rezolvarea de probleme și luarea deciziilor - nivel extins", E69)), 'Indicatori comportamentali'!$B$5,
  ISNUMBER(SEARCH("Rezolvarea de probleme și luarea deciziilor - nivel strategic", E69)),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69" t="str">
        <f t="shared" si="14"/>
        <v>Referent de specialitate, grad superior</v>
      </c>
      <c r="I69" s="31" t="str" cm="1">
        <f t="array" ref="I69">_xlfn.IFS(
  ISNUMBER(SEARCH("Inițiativă - nivel elementar", E69)), 'Indicatori comportamentali'!$C$3,
  ISNUMBER(SEARCH("Inițiativă - nivel operațional", E69)), 'Indicatori comportamentali'!$C$4,
  ISNUMBER(SEARCH("Inițiativă - nivel extins", E69)), 'Indicatori comportamentali'!$C$5,
  ISNUMBER(SEARCH("Inițiativă - nivel strategic", E69)),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69" t="str">
        <f t="shared" si="15"/>
        <v>Referent de specialitate, grad superior</v>
      </c>
      <c r="K69" s="31" t="str" cm="1">
        <f t="array" ref="K69">_xlfn.IFS(
  ISNUMBER(SEARCH("Planificare și organizare - nivel elementar", E69)), 'Indicatori comportamentali'!$D$3,
  ISNUMBER(SEARCH("Planificare și organizare - nivel operațional", E69)), 'Indicatori comportamentali'!$D$4,
  ISNUMBER(SEARCH("Planificare și organizare - nivel extins", E69)), 'Indicatori comportamentali'!$D$5,
  ISNUMBER(SEARCH("Planificare și organizare - nivel strategic", E69)),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69" t="str">
        <f t="shared" si="16"/>
        <v>Referent de specialitate, grad superior</v>
      </c>
      <c r="M69" s="31" t="str" cm="1">
        <f t="array" ref="M69">_xlfn.IFS(
  ISNUMBER(SEARCH("Comunicare - nivel elementar", E69)), 'Indicatori comportamentali'!$E$3,
  ISNUMBER(SEARCH("Comunicare - nivel operațional", E69)), 'Indicatori comportamentali'!$E$4,
  ISNUMBER(SEARCH("Comunicare - nivel extins", E69)), 'Indicatori comportamentali'!$E$5,
  ISNUMBER(SEARCH("Comunicare - nivel strategic", E69)),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69" t="str">
        <f t="shared" si="17"/>
        <v>Referent de specialitate, grad superior</v>
      </c>
      <c r="O69" s="31" t="str" cm="1">
        <f t="array" ref="O69">_xlfn.IFS(
  ISNUMBER(SEARCH("Lucru în echipă - nivel elementar", E69)), 'Indicatori comportamentali'!$F$3,
  ISNUMBER(SEARCH("Lucru în echipă - nivel operațional", E69)), 'Indicatori comportamentali'!$F$4,
  ISNUMBER(SEARCH("Lucru în echipă - nivel extins", E69)), 'Indicatori comportamentali'!$F$5,
  ISNUMBER(SEARCH("Lucru în echipă - nivel strategic", E69)),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69" t="str">
        <f t="shared" si="18"/>
        <v>Referent de specialitate, grad superior</v>
      </c>
      <c r="Q69" s="31" t="str" cm="1">
        <f t="array" ref="Q69">_xlfn.IFS(
  ISNUMBER(SEARCH("Orientare către cetățean - nivel elementar", E69)), 'Indicatori comportamentali'!$G$3,
  ISNUMBER(SEARCH("Orientare către cetățean - nivel operațional", E69)), 'Indicatori comportamentali'!$G$4,
  ISNUMBER(SEARCH("Orientare către cetățean - nivel extins", E69)), 'Indicatori comportamentali'!$G$5,
  ISNUMBER(SEARCH("Orientare către cetățean - nivel strategic", E69)),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69" t="str">
        <f t="shared" si="19"/>
        <v>Referent de specialitate, grad superior</v>
      </c>
      <c r="S69" s="31" t="str" cm="1">
        <f t="array" ref="S69">_xlfn.IFS(
  ISNUMBER(SEARCH("Integritate - nivel elementar", E69)), 'Indicatori comportamentali'!$H$3,
  ISNUMBER(SEARCH("Integritate - nivel operațional", E69)), 'Indicatori comportamentali'!$H$4,
  ISNUMBER(SEARCH("Integritate - nivel extins", E69)), 'Indicatori comportamentali'!$H$5,
  ISNUMBER(SEARCH("Integritate - nivel strategic", E69)),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69" t="str">
        <f t="shared" si="20"/>
        <v>Referent de specialitate, grad superior</v>
      </c>
      <c r="U69" s="31" t="str" cm="1">
        <f t="array" ref="U69">_xlfn.IFS(
  ISNUMBER(SEARCH("Managementul performanței - nivel elementar", E69)), 'Indicatori comportamentali'!$I$3,
  ISNUMBER(SEARCH("Managementul performanței - nivel operațional", E69)), 'Indicatori comportamentali'!$I$4,
  ISNUMBER(SEARCH("Managementul performanței - nivel extins", E69)), 'Indicatori comportamentali'!$I$5,
  ISNUMBER(SEARCH("Managementul performanței - nivel strategic", E69)), 'Indicatori comportamentali'!$I$6,
  TRUE, "-"
)</f>
        <v>-</v>
      </c>
      <c r="V69" t="str">
        <f t="shared" si="21"/>
        <v>Referent de specialitate, grad superior</v>
      </c>
      <c r="W69" s="31" t="str" cm="1">
        <f t="array" ref="W69">_xlfn.IFS(
  ISNUMBER(SEARCH("Dezvoltarea echipei - nivel elementar", E69)), 'Indicatori comportamentali'!$J$3,
  ISNUMBER(SEARCH("Dezvoltarea echipei - nivel operațional", E69)), 'Indicatori comportamentali'!$J$4,
  ISNUMBER(SEARCH("Dezvoltarea echipei - nivel extins", E69)), 'Indicatori comportamentali'!$J$5,
  ISNUMBER(SEARCH("Dezvoltarea echipei - nivel strategic", E69)), 'Indicatori comportamentali'!$J$6,
  TRUE, "-"
)</f>
        <v>-</v>
      </c>
      <c r="X69" t="str">
        <f t="shared" si="22"/>
        <v>Referent de specialitate, grad superior</v>
      </c>
      <c r="Y69" s="31" t="str" cm="1">
        <f t="array" ref="Y69">_xlfn.IFS(
  ISNUMBER(SEARCH("Generarea angajamentului - nivel elementar", E69)), 'Indicatori comportamentali'!$K$3,
  ISNUMBER(SEARCH("Generarea angajamentului - nivel operațional", E69)), 'Indicatori comportamentali'!$K$4,
  ISNUMBER(SEARCH("Generarea angajamentului - nivel extins", E69)), 'Indicatori comportamentali'!$K$5,
  ISNUMBER(SEARCH("Generarea angajamentului - nivel strategic", E69)), 'Indicatori comportamentali'!$K$6,
  TRUE, "-"
)</f>
        <v>-</v>
      </c>
      <c r="Z69" t="str">
        <f t="shared" si="23"/>
        <v>Referent de specialitate, grad superior</v>
      </c>
      <c r="AA69" s="31" t="str" cm="1">
        <f t="array" ref="AA69">_xlfn.IFS(
  ISNUMBER(SEARCH("Promovarea inovației și inițierea schimbării - nivel elementar", E69)), 'Indicatori comportamentali'!$L$3,
  ISNUMBER(SEARCH("Promovarea inovației și inițierea schimbării - nivel operațional", E69)), 'Indicatori comportamentali'!$L$4,
  ISNUMBER(SEARCH("Promovarea inovației și inițierea schimbării - nivel extins", E69)), 'Indicatori comportamentali'!$L$5,
  ISNUMBER(SEARCH("Promovarea inovației și inițierea schimbării - nivel strategic", E69)), 'Indicatori comportamentali'!$L$6,
  TRUE, "-"
)</f>
        <v>-</v>
      </c>
    </row>
    <row r="70" spans="1:27" ht="158.4" x14ac:dyDescent="0.3">
      <c r="A70" t="s">
        <v>108</v>
      </c>
      <c r="B70" t="s">
        <v>73</v>
      </c>
      <c r="C70" t="s">
        <v>164</v>
      </c>
      <c r="D70" t="str">
        <f t="shared" si="12"/>
        <v>Referent, grad debutant</v>
      </c>
      <c r="E70" s="32" t="s">
        <v>79</v>
      </c>
      <c r="F70" t="str">
        <f t="shared" si="13"/>
        <v>Referent, grad debutant</v>
      </c>
      <c r="G70" s="31" t="str" cm="1">
        <f t="array" ref="G70">_xlfn.IFS(
  ISNUMBER(SEARCH("Rezolvarea de probleme și luarea deciziilor - nivel elementar", E70)), 'Indicatori comportamentali'!$B$3,
  ISNUMBER(SEARCH("Rezolvarea de probleme și luarea deciziilor - nivel operațional", E70)), 'Indicatori comportamentali'!$B$4,
  ISNUMBER(SEARCH("Rezolvarea de probleme și luarea deciziilor - nivel extins", E70)), 'Indicatori comportamentali'!$B$5,
  ISNUMBER(SEARCH("Rezolvarea de probleme și luarea deciziilor - nivel strategic", E70)),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70" t="str">
        <f t="shared" si="14"/>
        <v>Referent, grad debutant</v>
      </c>
      <c r="I70" s="31" t="str" cm="1">
        <f t="array" ref="I70">_xlfn.IFS(
  ISNUMBER(SEARCH("Inițiativă - nivel elementar", E70)), 'Indicatori comportamentali'!$C$3,
  ISNUMBER(SEARCH("Inițiativă - nivel operațional", E70)), 'Indicatori comportamentali'!$C$4,
  ISNUMBER(SEARCH("Inițiativă - nivel extins", E70)), 'Indicatori comportamentali'!$C$5,
  ISNUMBER(SEARCH("Inițiativă - nivel strategic", E70)),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70" t="str">
        <f t="shared" si="15"/>
        <v>Referent, grad debutant</v>
      </c>
      <c r="K70" s="31" t="str" cm="1">
        <f t="array" ref="K70">_xlfn.IFS(
  ISNUMBER(SEARCH("Planificare și organizare - nivel elementar", E70)), 'Indicatori comportamentali'!$D$3,
  ISNUMBER(SEARCH("Planificare și organizare - nivel operațional", E70)), 'Indicatori comportamentali'!$D$4,
  ISNUMBER(SEARCH("Planificare și organizare - nivel extins", E70)), 'Indicatori comportamentali'!$D$5,
  ISNUMBER(SEARCH("Planificare și organizare - nivel strategic", E70)),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70" t="str">
        <f t="shared" si="16"/>
        <v>Referent, grad debutant</v>
      </c>
      <c r="M70" s="31" t="str" cm="1">
        <f t="array" ref="M70">_xlfn.IFS(
  ISNUMBER(SEARCH("Comunicare - nivel elementar", E70)), 'Indicatori comportamentali'!$E$3,
  ISNUMBER(SEARCH("Comunicare - nivel operațional", E70)), 'Indicatori comportamentali'!$E$4,
  ISNUMBER(SEARCH("Comunicare - nivel extins", E70)), 'Indicatori comportamentali'!$E$5,
  ISNUMBER(SEARCH("Comunicare - nivel strategic", E70)),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70" t="str">
        <f t="shared" si="17"/>
        <v>Referent, grad debutant</v>
      </c>
      <c r="O70" s="31" t="str" cm="1">
        <f t="array" ref="O70">_xlfn.IFS(
  ISNUMBER(SEARCH("Lucru în echipă - nivel elementar", E70)), 'Indicatori comportamentali'!$F$3,
  ISNUMBER(SEARCH("Lucru în echipă - nivel operațional", E70)), 'Indicatori comportamentali'!$F$4,
  ISNUMBER(SEARCH("Lucru în echipă - nivel extins", E70)), 'Indicatori comportamentali'!$F$5,
  ISNUMBER(SEARCH("Lucru în echipă - nivel strategic", E70)),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70" t="str">
        <f t="shared" si="18"/>
        <v>Referent, grad debutant</v>
      </c>
      <c r="Q70" s="31" t="str" cm="1">
        <f t="array" ref="Q70">_xlfn.IFS(
  ISNUMBER(SEARCH("Orientare către cetățean - nivel elementar", E70)), 'Indicatori comportamentali'!$G$3,
  ISNUMBER(SEARCH("Orientare către cetățean - nivel operațional", E70)), 'Indicatori comportamentali'!$G$4,
  ISNUMBER(SEARCH("Orientare către cetățean - nivel extins", E70)), 'Indicatori comportamentali'!$G$5,
  ISNUMBER(SEARCH("Orientare către cetățean - nivel strategic", E70)),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70" t="str">
        <f t="shared" si="19"/>
        <v>Referent, grad debutant</v>
      </c>
      <c r="S70" s="31" t="str" cm="1">
        <f t="array" ref="S70">_xlfn.IFS(
  ISNUMBER(SEARCH("Integritate - nivel elementar", E70)), 'Indicatori comportamentali'!$H$3,
  ISNUMBER(SEARCH("Integritate - nivel operațional", E70)), 'Indicatori comportamentali'!$H$4,
  ISNUMBER(SEARCH("Integritate - nivel extins", E70)), 'Indicatori comportamentali'!$H$5,
  ISNUMBER(SEARCH("Integritate - nivel strategic", E70)),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70" t="str">
        <f t="shared" si="20"/>
        <v>Referent, grad debutant</v>
      </c>
      <c r="U70" s="31" t="str" cm="1">
        <f t="array" ref="U70">_xlfn.IFS(
  ISNUMBER(SEARCH("Managementul performanței - nivel elementar", E70)), 'Indicatori comportamentali'!$I$3,
  ISNUMBER(SEARCH("Managementul performanței - nivel operațional", E70)), 'Indicatori comportamentali'!$I$4,
  ISNUMBER(SEARCH("Managementul performanței - nivel extins", E70)), 'Indicatori comportamentali'!$I$5,
  ISNUMBER(SEARCH("Managementul performanței - nivel strategic", E70)), 'Indicatori comportamentali'!$I$6,
  TRUE, "-"
)</f>
        <v>-</v>
      </c>
      <c r="V70" t="str">
        <f t="shared" si="21"/>
        <v>Referent, grad debutant</v>
      </c>
      <c r="W70" s="31" t="str" cm="1">
        <f t="array" ref="W70">_xlfn.IFS(
  ISNUMBER(SEARCH("Dezvoltarea echipei - nivel elementar", E70)), 'Indicatori comportamentali'!$J$3,
  ISNUMBER(SEARCH("Dezvoltarea echipei - nivel operațional", E70)), 'Indicatori comportamentali'!$J$4,
  ISNUMBER(SEARCH("Dezvoltarea echipei - nivel extins", E70)), 'Indicatori comportamentali'!$J$5,
  ISNUMBER(SEARCH("Dezvoltarea echipei - nivel strategic", E70)), 'Indicatori comportamentali'!$J$6,
  TRUE, "-"
)</f>
        <v>-</v>
      </c>
      <c r="X70" t="str">
        <f t="shared" si="22"/>
        <v>Referent, grad debutant</v>
      </c>
      <c r="Y70" s="31" t="str" cm="1">
        <f t="array" ref="Y70">_xlfn.IFS(
  ISNUMBER(SEARCH("Generarea angajamentului - nivel elementar", E70)), 'Indicatori comportamentali'!$K$3,
  ISNUMBER(SEARCH("Generarea angajamentului - nivel operațional", E70)), 'Indicatori comportamentali'!$K$4,
  ISNUMBER(SEARCH("Generarea angajamentului - nivel extins", E70)), 'Indicatori comportamentali'!$K$5,
  ISNUMBER(SEARCH("Generarea angajamentului - nivel strategic", E70)), 'Indicatori comportamentali'!$K$6,
  TRUE, "-"
)</f>
        <v>-</v>
      </c>
      <c r="Z70" t="str">
        <f t="shared" si="23"/>
        <v>Referent, grad debutant</v>
      </c>
      <c r="AA70" s="31" t="str" cm="1">
        <f t="array" ref="AA70">_xlfn.IFS(
  ISNUMBER(SEARCH("Promovarea inovației și inițierea schimbării - nivel elementar", E70)), 'Indicatori comportamentali'!$L$3,
  ISNUMBER(SEARCH("Promovarea inovației și inițierea schimbării - nivel operațional", E70)), 'Indicatori comportamentali'!$L$4,
  ISNUMBER(SEARCH("Promovarea inovației și inițierea schimbării - nivel extins", E70)), 'Indicatori comportamentali'!$L$5,
  ISNUMBER(SEARCH("Promovarea inovației și inițierea schimbării - nivel strategic", E70)), 'Indicatori comportamentali'!$L$6,
  TRUE, "-"
)</f>
        <v>-</v>
      </c>
    </row>
    <row r="71" spans="1:27" ht="158.4" x14ac:dyDescent="0.3">
      <c r="A71" t="s">
        <v>108</v>
      </c>
      <c r="B71" t="s">
        <v>74</v>
      </c>
      <c r="C71" t="s">
        <v>164</v>
      </c>
      <c r="D71" t="str">
        <f t="shared" si="12"/>
        <v>Referent, grad asistent</v>
      </c>
      <c r="E71" s="32" t="s">
        <v>79</v>
      </c>
      <c r="F71" t="str">
        <f t="shared" si="13"/>
        <v>Referent, grad asistent</v>
      </c>
      <c r="G71" s="31" t="str" cm="1">
        <f t="array" ref="G71">_xlfn.IFS(
  ISNUMBER(SEARCH("Rezolvarea de probleme și luarea deciziilor - nivel elementar", E71)), 'Indicatori comportamentali'!$B$3,
  ISNUMBER(SEARCH("Rezolvarea de probleme și luarea deciziilor - nivel operațional", E71)), 'Indicatori comportamentali'!$B$4,
  ISNUMBER(SEARCH("Rezolvarea de probleme și luarea deciziilor - nivel extins", E71)), 'Indicatori comportamentali'!$B$5,
  ISNUMBER(SEARCH("Rezolvarea de probleme și luarea deciziilor - nivel strategic", E71)),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71" t="str">
        <f t="shared" si="14"/>
        <v>Referent, grad asistent</v>
      </c>
      <c r="I71" s="31" t="str" cm="1">
        <f t="array" ref="I71">_xlfn.IFS(
  ISNUMBER(SEARCH("Inițiativă - nivel elementar", E71)), 'Indicatori comportamentali'!$C$3,
  ISNUMBER(SEARCH("Inițiativă - nivel operațional", E71)), 'Indicatori comportamentali'!$C$4,
  ISNUMBER(SEARCH("Inițiativă - nivel extins", E71)), 'Indicatori comportamentali'!$C$5,
  ISNUMBER(SEARCH("Inițiativă - nivel strategic", E71)),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71" t="str">
        <f t="shared" si="15"/>
        <v>Referent, grad asistent</v>
      </c>
      <c r="K71" s="31" t="str" cm="1">
        <f t="array" ref="K71">_xlfn.IFS(
  ISNUMBER(SEARCH("Planificare și organizare - nivel elementar", E71)), 'Indicatori comportamentali'!$D$3,
  ISNUMBER(SEARCH("Planificare și organizare - nivel operațional", E71)), 'Indicatori comportamentali'!$D$4,
  ISNUMBER(SEARCH("Planificare și organizare - nivel extins", E71)), 'Indicatori comportamentali'!$D$5,
  ISNUMBER(SEARCH("Planificare și organizare - nivel strategic", E71)),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71" t="str">
        <f t="shared" si="16"/>
        <v>Referent, grad asistent</v>
      </c>
      <c r="M71" s="31" t="str" cm="1">
        <f t="array" ref="M71">_xlfn.IFS(
  ISNUMBER(SEARCH("Comunicare - nivel elementar", E71)), 'Indicatori comportamentali'!$E$3,
  ISNUMBER(SEARCH("Comunicare - nivel operațional", E71)), 'Indicatori comportamentali'!$E$4,
  ISNUMBER(SEARCH("Comunicare - nivel extins", E71)), 'Indicatori comportamentali'!$E$5,
  ISNUMBER(SEARCH("Comunicare - nivel strategic", E71)),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71" t="str">
        <f t="shared" si="17"/>
        <v>Referent, grad asistent</v>
      </c>
      <c r="O71" s="31" t="str" cm="1">
        <f t="array" ref="O71">_xlfn.IFS(
  ISNUMBER(SEARCH("Lucru în echipă - nivel elementar", E71)), 'Indicatori comportamentali'!$F$3,
  ISNUMBER(SEARCH("Lucru în echipă - nivel operațional", E71)), 'Indicatori comportamentali'!$F$4,
  ISNUMBER(SEARCH("Lucru în echipă - nivel extins", E71)), 'Indicatori comportamentali'!$F$5,
  ISNUMBER(SEARCH("Lucru în echipă - nivel strategic", E71)),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71" t="str">
        <f t="shared" si="18"/>
        <v>Referent, grad asistent</v>
      </c>
      <c r="Q71" s="31" t="str" cm="1">
        <f t="array" ref="Q71">_xlfn.IFS(
  ISNUMBER(SEARCH("Orientare către cetățean - nivel elementar", E71)), 'Indicatori comportamentali'!$G$3,
  ISNUMBER(SEARCH("Orientare către cetățean - nivel operațional", E71)), 'Indicatori comportamentali'!$G$4,
  ISNUMBER(SEARCH("Orientare către cetățean - nivel extins", E71)), 'Indicatori comportamentali'!$G$5,
  ISNUMBER(SEARCH("Orientare către cetățean - nivel strategic", E71)),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71" t="str">
        <f t="shared" si="19"/>
        <v>Referent, grad asistent</v>
      </c>
      <c r="S71" s="31" t="str" cm="1">
        <f t="array" ref="S71">_xlfn.IFS(
  ISNUMBER(SEARCH("Integritate - nivel elementar", E71)), 'Indicatori comportamentali'!$H$3,
  ISNUMBER(SEARCH("Integritate - nivel operațional", E71)), 'Indicatori comportamentali'!$H$4,
  ISNUMBER(SEARCH("Integritate - nivel extins", E71)), 'Indicatori comportamentali'!$H$5,
  ISNUMBER(SEARCH("Integritate - nivel strategic", E71)),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71" t="str">
        <f t="shared" si="20"/>
        <v>Referent, grad asistent</v>
      </c>
      <c r="U71" s="31" t="str" cm="1">
        <f t="array" ref="U71">_xlfn.IFS(
  ISNUMBER(SEARCH("Managementul performanței - nivel elementar", E71)), 'Indicatori comportamentali'!$I$3,
  ISNUMBER(SEARCH("Managementul performanței - nivel operațional", E71)), 'Indicatori comportamentali'!$I$4,
  ISNUMBER(SEARCH("Managementul performanței - nivel extins", E71)), 'Indicatori comportamentali'!$I$5,
  ISNUMBER(SEARCH("Managementul performanței - nivel strategic", E71)), 'Indicatori comportamentali'!$I$6,
  TRUE, "-"
)</f>
        <v>-</v>
      </c>
      <c r="V71" t="str">
        <f t="shared" si="21"/>
        <v>Referent, grad asistent</v>
      </c>
      <c r="W71" s="31" t="str" cm="1">
        <f t="array" ref="W71">_xlfn.IFS(
  ISNUMBER(SEARCH("Dezvoltarea echipei - nivel elementar", E71)), 'Indicatori comportamentali'!$J$3,
  ISNUMBER(SEARCH("Dezvoltarea echipei - nivel operațional", E71)), 'Indicatori comportamentali'!$J$4,
  ISNUMBER(SEARCH("Dezvoltarea echipei - nivel extins", E71)), 'Indicatori comportamentali'!$J$5,
  ISNUMBER(SEARCH("Dezvoltarea echipei - nivel strategic", E71)), 'Indicatori comportamentali'!$J$6,
  TRUE, "-"
)</f>
        <v>-</v>
      </c>
      <c r="X71" t="str">
        <f t="shared" si="22"/>
        <v>Referent, grad asistent</v>
      </c>
      <c r="Y71" s="31" t="str" cm="1">
        <f t="array" ref="Y71">_xlfn.IFS(
  ISNUMBER(SEARCH("Generarea angajamentului - nivel elementar", E71)), 'Indicatori comportamentali'!$K$3,
  ISNUMBER(SEARCH("Generarea angajamentului - nivel operațional", E71)), 'Indicatori comportamentali'!$K$4,
  ISNUMBER(SEARCH("Generarea angajamentului - nivel extins", E71)), 'Indicatori comportamentali'!$K$5,
  ISNUMBER(SEARCH("Generarea angajamentului - nivel strategic", E71)), 'Indicatori comportamentali'!$K$6,
  TRUE, "-"
)</f>
        <v>-</v>
      </c>
      <c r="Z71" t="str">
        <f t="shared" si="23"/>
        <v>Referent, grad asistent</v>
      </c>
      <c r="AA71" s="31" t="str" cm="1">
        <f t="array" ref="AA71">_xlfn.IFS(
  ISNUMBER(SEARCH("Promovarea inovației și inițierea schimbării - nivel elementar", E71)), 'Indicatori comportamentali'!$L$3,
  ISNUMBER(SEARCH("Promovarea inovației și inițierea schimbării - nivel operațional", E71)), 'Indicatori comportamentali'!$L$4,
  ISNUMBER(SEARCH("Promovarea inovației și inițierea schimbării - nivel extins", E71)), 'Indicatori comportamentali'!$L$5,
  ISNUMBER(SEARCH("Promovarea inovației și inițierea schimbării - nivel strategic", E71)), 'Indicatori comportamentali'!$L$6,
  TRUE, "-"
)</f>
        <v>-</v>
      </c>
    </row>
    <row r="72" spans="1:27" ht="172.8" x14ac:dyDescent="0.3">
      <c r="A72" t="s">
        <v>108</v>
      </c>
      <c r="B72" t="s">
        <v>75</v>
      </c>
      <c r="C72" t="s">
        <v>164</v>
      </c>
      <c r="D72" t="str">
        <f t="shared" si="12"/>
        <v>Referent, grad principal</v>
      </c>
      <c r="E72" s="32" t="s">
        <v>78</v>
      </c>
      <c r="F72" t="str">
        <f t="shared" si="13"/>
        <v>Referent, grad principal</v>
      </c>
      <c r="G72" s="31" t="str" cm="1">
        <f t="array" ref="G72">_xlfn.IFS(
  ISNUMBER(SEARCH("Rezolvarea de probleme și luarea deciziilor - nivel elementar", E72)), 'Indicatori comportamentali'!$B$3,
  ISNUMBER(SEARCH("Rezolvarea de probleme și luarea deciziilor - nivel operațional", E72)), 'Indicatori comportamentali'!$B$4,
  ISNUMBER(SEARCH("Rezolvarea de probleme și luarea deciziilor - nivel extins", E72)), 'Indicatori comportamentali'!$B$5,
  ISNUMBER(SEARCH("Rezolvarea de probleme și luarea deciziilor - nivel strategic", E72)),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72" t="str">
        <f t="shared" si="14"/>
        <v>Referent, grad principal</v>
      </c>
      <c r="I72" s="31" t="str" cm="1">
        <f t="array" ref="I72">_xlfn.IFS(
  ISNUMBER(SEARCH("Inițiativă - nivel elementar", E72)), 'Indicatori comportamentali'!$C$3,
  ISNUMBER(SEARCH("Inițiativă - nivel operațional", E72)), 'Indicatori comportamentali'!$C$4,
  ISNUMBER(SEARCH("Inițiativă - nivel extins", E72)), 'Indicatori comportamentali'!$C$5,
  ISNUMBER(SEARCH("Inițiativă - nivel strategic", E72)),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72" t="str">
        <f t="shared" si="15"/>
        <v>Referent, grad principal</v>
      </c>
      <c r="K72" s="31" t="str" cm="1">
        <f t="array" ref="K72">_xlfn.IFS(
  ISNUMBER(SEARCH("Planificare și organizare - nivel elementar", E72)), 'Indicatori comportamentali'!$D$3,
  ISNUMBER(SEARCH("Planificare și organizare - nivel operațional", E72)), 'Indicatori comportamentali'!$D$4,
  ISNUMBER(SEARCH("Planificare și organizare - nivel extins", E72)), 'Indicatori comportamentali'!$D$5,
  ISNUMBER(SEARCH("Planificare și organizare - nivel strategic", E72)),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72" t="str">
        <f t="shared" si="16"/>
        <v>Referent, grad principal</v>
      </c>
      <c r="M72" s="31" t="str" cm="1">
        <f t="array" ref="M72">_xlfn.IFS(
  ISNUMBER(SEARCH("Comunicare - nivel elementar", E72)), 'Indicatori comportamentali'!$E$3,
  ISNUMBER(SEARCH("Comunicare - nivel operațional", E72)), 'Indicatori comportamentali'!$E$4,
  ISNUMBER(SEARCH("Comunicare - nivel extins", E72)), 'Indicatori comportamentali'!$E$5,
  ISNUMBER(SEARCH("Comunicare - nivel strategic", E72)),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72" t="str">
        <f t="shared" si="17"/>
        <v>Referent, grad principal</v>
      </c>
      <c r="O72" s="31" t="str" cm="1">
        <f t="array" ref="O72">_xlfn.IFS(
  ISNUMBER(SEARCH("Lucru în echipă - nivel elementar", E72)), 'Indicatori comportamentali'!$F$3,
  ISNUMBER(SEARCH("Lucru în echipă - nivel operațional", E72)), 'Indicatori comportamentali'!$F$4,
  ISNUMBER(SEARCH("Lucru în echipă - nivel extins", E72)), 'Indicatori comportamentali'!$F$5,
  ISNUMBER(SEARCH("Lucru în echipă - nivel strategic", E72)),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72" t="str">
        <f t="shared" si="18"/>
        <v>Referent, grad principal</v>
      </c>
      <c r="Q72" s="31" t="str" cm="1">
        <f t="array" ref="Q72">_xlfn.IFS(
  ISNUMBER(SEARCH("Orientare către cetățean - nivel elementar", E72)), 'Indicatori comportamentali'!$G$3,
  ISNUMBER(SEARCH("Orientare către cetățean - nivel operațional", E72)), 'Indicatori comportamentali'!$G$4,
  ISNUMBER(SEARCH("Orientare către cetățean - nivel extins", E72)), 'Indicatori comportamentali'!$G$5,
  ISNUMBER(SEARCH("Orientare către cetățean - nivel strategic", E72)),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72" t="str">
        <f t="shared" si="19"/>
        <v>Referent, grad principal</v>
      </c>
      <c r="S72" s="31" t="str" cm="1">
        <f t="array" ref="S72">_xlfn.IFS(
  ISNUMBER(SEARCH("Integritate - nivel elementar", E72)), 'Indicatori comportamentali'!$H$3,
  ISNUMBER(SEARCH("Integritate - nivel operațional", E72)), 'Indicatori comportamentali'!$H$4,
  ISNUMBER(SEARCH("Integritate - nivel extins", E72)), 'Indicatori comportamentali'!$H$5,
  ISNUMBER(SEARCH("Integritate - nivel strategic", E72)),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72" t="str">
        <f t="shared" si="20"/>
        <v>Referent, grad principal</v>
      </c>
      <c r="U72" s="31" t="str" cm="1">
        <f t="array" ref="U72">_xlfn.IFS(
  ISNUMBER(SEARCH("Managementul performanței - nivel elementar", E72)), 'Indicatori comportamentali'!$I$3,
  ISNUMBER(SEARCH("Managementul performanței - nivel operațional", E72)), 'Indicatori comportamentali'!$I$4,
  ISNUMBER(SEARCH("Managementul performanței - nivel extins", E72)), 'Indicatori comportamentali'!$I$5,
  ISNUMBER(SEARCH("Managementul performanței - nivel strategic", E72)), 'Indicatori comportamentali'!$I$6,
  TRUE, "-"
)</f>
        <v>-</v>
      </c>
      <c r="V72" t="str">
        <f t="shared" si="21"/>
        <v>Referent, grad principal</v>
      </c>
      <c r="W72" s="31" t="str" cm="1">
        <f t="array" ref="W72">_xlfn.IFS(
  ISNUMBER(SEARCH("Dezvoltarea echipei - nivel elementar", E72)), 'Indicatori comportamentali'!$J$3,
  ISNUMBER(SEARCH("Dezvoltarea echipei - nivel operațional", E72)), 'Indicatori comportamentali'!$J$4,
  ISNUMBER(SEARCH("Dezvoltarea echipei - nivel extins", E72)), 'Indicatori comportamentali'!$J$5,
  ISNUMBER(SEARCH("Dezvoltarea echipei - nivel strategic", E72)), 'Indicatori comportamentali'!$J$6,
  TRUE, "-"
)</f>
        <v>-</v>
      </c>
      <c r="X72" t="str">
        <f t="shared" si="22"/>
        <v>Referent, grad principal</v>
      </c>
      <c r="Y72" s="31" t="str" cm="1">
        <f t="array" ref="Y72">_xlfn.IFS(
  ISNUMBER(SEARCH("Generarea angajamentului - nivel elementar", E72)), 'Indicatori comportamentali'!$K$3,
  ISNUMBER(SEARCH("Generarea angajamentului - nivel operațional", E72)), 'Indicatori comportamentali'!$K$4,
  ISNUMBER(SEARCH("Generarea angajamentului - nivel extins", E72)), 'Indicatori comportamentali'!$K$5,
  ISNUMBER(SEARCH("Generarea angajamentului - nivel strategic", E72)), 'Indicatori comportamentali'!$K$6,
  TRUE, "-"
)</f>
        <v>-</v>
      </c>
      <c r="Z72" t="str">
        <f t="shared" si="23"/>
        <v>Referent, grad principal</v>
      </c>
      <c r="AA72" s="31" t="str" cm="1">
        <f t="array" ref="AA72">_xlfn.IFS(
  ISNUMBER(SEARCH("Promovarea inovației și inițierea schimbării - nivel elementar", E72)), 'Indicatori comportamentali'!$L$3,
  ISNUMBER(SEARCH("Promovarea inovației și inițierea schimbării - nivel operațional", E72)), 'Indicatori comportamentali'!$L$4,
  ISNUMBER(SEARCH("Promovarea inovației și inițierea schimbării - nivel extins", E72)), 'Indicatori comportamentali'!$L$5,
  ISNUMBER(SEARCH("Promovarea inovației și inițierea schimbării - nivel strategic", E72)), 'Indicatori comportamentali'!$L$6,
  TRUE, "-"
)</f>
        <v>-</v>
      </c>
    </row>
    <row r="73" spans="1:27" ht="172.8" x14ac:dyDescent="0.3">
      <c r="A73" t="s">
        <v>108</v>
      </c>
      <c r="B73" t="s">
        <v>76</v>
      </c>
      <c r="C73" t="s">
        <v>164</v>
      </c>
      <c r="D73" t="str">
        <f t="shared" si="12"/>
        <v>Referent, grad superior</v>
      </c>
      <c r="E73" s="32" t="s">
        <v>78</v>
      </c>
      <c r="F73" t="str">
        <f t="shared" si="13"/>
        <v>Referent, grad superior</v>
      </c>
      <c r="G73" s="31" t="str" cm="1">
        <f t="array" ref="G73">_xlfn.IFS(
  ISNUMBER(SEARCH("Rezolvarea de probleme și luarea deciziilor - nivel elementar", E73)), 'Indicatori comportamentali'!$B$3,
  ISNUMBER(SEARCH("Rezolvarea de probleme și luarea deciziilor - nivel operațional", E73)), 'Indicatori comportamentali'!$B$4,
  ISNUMBER(SEARCH("Rezolvarea de probleme și luarea deciziilor - nivel extins", E73)), 'Indicatori comportamentali'!$B$5,
  ISNUMBER(SEARCH("Rezolvarea de probleme și luarea deciziilor - nivel strategic", E73)),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73" t="str">
        <f t="shared" si="14"/>
        <v>Referent, grad superior</v>
      </c>
      <c r="I73" s="31" t="str" cm="1">
        <f t="array" ref="I73">_xlfn.IFS(
  ISNUMBER(SEARCH("Inițiativă - nivel elementar", E73)), 'Indicatori comportamentali'!$C$3,
  ISNUMBER(SEARCH("Inițiativă - nivel operațional", E73)), 'Indicatori comportamentali'!$C$4,
  ISNUMBER(SEARCH("Inițiativă - nivel extins", E73)), 'Indicatori comportamentali'!$C$5,
  ISNUMBER(SEARCH("Inițiativă - nivel strategic", E73)),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73" t="str">
        <f t="shared" si="15"/>
        <v>Referent, grad superior</v>
      </c>
      <c r="K73" s="31" t="str" cm="1">
        <f t="array" ref="K73">_xlfn.IFS(
  ISNUMBER(SEARCH("Planificare și organizare - nivel elementar", E73)), 'Indicatori comportamentali'!$D$3,
  ISNUMBER(SEARCH("Planificare și organizare - nivel operațional", E73)), 'Indicatori comportamentali'!$D$4,
  ISNUMBER(SEARCH("Planificare și organizare - nivel extins", E73)), 'Indicatori comportamentali'!$D$5,
  ISNUMBER(SEARCH("Planificare și organizare - nivel strategic", E73)),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73" t="str">
        <f t="shared" si="16"/>
        <v>Referent, grad superior</v>
      </c>
      <c r="M73" s="31" t="str" cm="1">
        <f t="array" ref="M73">_xlfn.IFS(
  ISNUMBER(SEARCH("Comunicare - nivel elementar", E73)), 'Indicatori comportamentali'!$E$3,
  ISNUMBER(SEARCH("Comunicare - nivel operațional", E73)), 'Indicatori comportamentali'!$E$4,
  ISNUMBER(SEARCH("Comunicare - nivel extins", E73)), 'Indicatori comportamentali'!$E$5,
  ISNUMBER(SEARCH("Comunicare - nivel strategic", E73)),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73" t="str">
        <f t="shared" si="17"/>
        <v>Referent, grad superior</v>
      </c>
      <c r="O73" s="31" t="str" cm="1">
        <f t="array" ref="O73">_xlfn.IFS(
  ISNUMBER(SEARCH("Lucru în echipă - nivel elementar", E73)), 'Indicatori comportamentali'!$F$3,
  ISNUMBER(SEARCH("Lucru în echipă - nivel operațional", E73)), 'Indicatori comportamentali'!$F$4,
  ISNUMBER(SEARCH("Lucru în echipă - nivel extins", E73)), 'Indicatori comportamentali'!$F$5,
  ISNUMBER(SEARCH("Lucru în echipă - nivel strategic", E73)),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73" t="str">
        <f t="shared" si="18"/>
        <v>Referent, grad superior</v>
      </c>
      <c r="Q73" s="31" t="str" cm="1">
        <f t="array" ref="Q73">_xlfn.IFS(
  ISNUMBER(SEARCH("Orientare către cetățean - nivel elementar", E73)), 'Indicatori comportamentali'!$G$3,
  ISNUMBER(SEARCH("Orientare către cetățean - nivel operațional", E73)), 'Indicatori comportamentali'!$G$4,
  ISNUMBER(SEARCH("Orientare către cetățean - nivel extins", E73)), 'Indicatori comportamentali'!$G$5,
  ISNUMBER(SEARCH("Orientare către cetățean - nivel strategic", E73)),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73" t="str">
        <f t="shared" si="19"/>
        <v>Referent, grad superior</v>
      </c>
      <c r="S73" s="31" t="str" cm="1">
        <f t="array" ref="S73">_xlfn.IFS(
  ISNUMBER(SEARCH("Integritate - nivel elementar", E73)), 'Indicatori comportamentali'!$H$3,
  ISNUMBER(SEARCH("Integritate - nivel operațional", E73)), 'Indicatori comportamentali'!$H$4,
  ISNUMBER(SEARCH("Integritate - nivel extins", E73)), 'Indicatori comportamentali'!$H$5,
  ISNUMBER(SEARCH("Integritate - nivel strategic", E73)),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73" t="str">
        <f t="shared" si="20"/>
        <v>Referent, grad superior</v>
      </c>
      <c r="U73" s="31" t="str" cm="1">
        <f t="array" ref="U73">_xlfn.IFS(
  ISNUMBER(SEARCH("Managementul performanței - nivel elementar", E73)), 'Indicatori comportamentali'!$I$3,
  ISNUMBER(SEARCH("Managementul performanței - nivel operațional", E73)), 'Indicatori comportamentali'!$I$4,
  ISNUMBER(SEARCH("Managementul performanței - nivel extins", E73)), 'Indicatori comportamentali'!$I$5,
  ISNUMBER(SEARCH("Managementul performanței - nivel strategic", E73)), 'Indicatori comportamentali'!$I$6,
  TRUE, "-"
)</f>
        <v>-</v>
      </c>
      <c r="V73" t="str">
        <f t="shared" si="21"/>
        <v>Referent, grad superior</v>
      </c>
      <c r="W73" s="31" t="str" cm="1">
        <f t="array" ref="W73">_xlfn.IFS(
  ISNUMBER(SEARCH("Dezvoltarea echipei - nivel elementar", E73)), 'Indicatori comportamentali'!$J$3,
  ISNUMBER(SEARCH("Dezvoltarea echipei - nivel operațional", E73)), 'Indicatori comportamentali'!$J$4,
  ISNUMBER(SEARCH("Dezvoltarea echipei - nivel extins", E73)), 'Indicatori comportamentali'!$J$5,
  ISNUMBER(SEARCH("Dezvoltarea echipei - nivel strategic", E73)), 'Indicatori comportamentali'!$J$6,
  TRUE, "-"
)</f>
        <v>-</v>
      </c>
      <c r="X73" t="str">
        <f t="shared" si="22"/>
        <v>Referent, grad superior</v>
      </c>
      <c r="Y73" s="31" t="str" cm="1">
        <f t="array" ref="Y73">_xlfn.IFS(
  ISNUMBER(SEARCH("Generarea angajamentului - nivel elementar", E73)), 'Indicatori comportamentali'!$K$3,
  ISNUMBER(SEARCH("Generarea angajamentului - nivel operațional", E73)), 'Indicatori comportamentali'!$K$4,
  ISNUMBER(SEARCH("Generarea angajamentului - nivel extins", E73)), 'Indicatori comportamentali'!$K$5,
  ISNUMBER(SEARCH("Generarea angajamentului - nivel strategic", E73)), 'Indicatori comportamentali'!$K$6,
  TRUE, "-"
)</f>
        <v>-</v>
      </c>
      <c r="Z73" t="str">
        <f t="shared" si="23"/>
        <v>Referent, grad superior</v>
      </c>
      <c r="AA73" s="31" t="str" cm="1">
        <f t="array" ref="AA73">_xlfn.IFS(
  ISNUMBER(SEARCH("Promovarea inovației și inițierea schimbării - nivel elementar", E73)), 'Indicatori comportamentali'!$L$3,
  ISNUMBER(SEARCH("Promovarea inovației și inițierea schimbării - nivel operațional", E73)), 'Indicatori comportamentali'!$L$4,
  ISNUMBER(SEARCH("Promovarea inovației și inițierea schimbării - nivel extins", E73)), 'Indicatori comportamentali'!$L$5,
  ISNUMBER(SEARCH("Promovarea inovației și inițierea schimbării - nivel strategic", E73)), 'Indicatori comportamentali'!$L$6,
  TRUE, "-"
)</f>
        <v>-</v>
      </c>
    </row>
    <row r="74" spans="1:27" ht="158.4" x14ac:dyDescent="0.3">
      <c r="A74" t="s">
        <v>133</v>
      </c>
      <c r="B74" t="s">
        <v>73</v>
      </c>
      <c r="C74" t="s">
        <v>164</v>
      </c>
      <c r="D74" t="str">
        <f t="shared" si="12"/>
        <v>Agent ecolog, grad debutant</v>
      </c>
      <c r="E74" s="32" t="s">
        <v>79</v>
      </c>
      <c r="F74" t="str">
        <f t="shared" si="13"/>
        <v>Agent ecolog, grad debutant</v>
      </c>
      <c r="G74" s="31" t="str" cm="1">
        <f t="array" ref="G74">_xlfn.IFS(
  ISNUMBER(SEARCH("Rezolvarea de probleme și luarea deciziilor - nivel elementar", E74)), 'Indicatori comportamentali'!$B$3,
  ISNUMBER(SEARCH("Rezolvarea de probleme și luarea deciziilor - nivel operațional", E74)), 'Indicatori comportamentali'!$B$4,
  ISNUMBER(SEARCH("Rezolvarea de probleme și luarea deciziilor - nivel extins", E74)), 'Indicatori comportamentali'!$B$5,
  ISNUMBER(SEARCH("Rezolvarea de probleme și luarea deciziilor - nivel strategic", E74)),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74" t="str">
        <f t="shared" si="14"/>
        <v>Agent ecolog, grad debutant</v>
      </c>
      <c r="I74" s="31" t="str" cm="1">
        <f t="array" ref="I74">_xlfn.IFS(
  ISNUMBER(SEARCH("Inițiativă - nivel elementar", E74)), 'Indicatori comportamentali'!$C$3,
  ISNUMBER(SEARCH("Inițiativă - nivel operațional", E74)), 'Indicatori comportamentali'!$C$4,
  ISNUMBER(SEARCH("Inițiativă - nivel extins", E74)), 'Indicatori comportamentali'!$C$5,
  ISNUMBER(SEARCH("Inițiativă - nivel strategic", E74)),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74" t="str">
        <f t="shared" si="15"/>
        <v>Agent ecolog, grad debutant</v>
      </c>
      <c r="K74" s="31" t="str" cm="1">
        <f t="array" ref="K74">_xlfn.IFS(
  ISNUMBER(SEARCH("Planificare și organizare - nivel elementar", E74)), 'Indicatori comportamentali'!$D$3,
  ISNUMBER(SEARCH("Planificare și organizare - nivel operațional", E74)), 'Indicatori comportamentali'!$D$4,
  ISNUMBER(SEARCH("Planificare și organizare - nivel extins", E74)), 'Indicatori comportamentali'!$D$5,
  ISNUMBER(SEARCH("Planificare și organizare - nivel strategic", E74)),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74" t="str">
        <f t="shared" si="16"/>
        <v>Agent ecolog, grad debutant</v>
      </c>
      <c r="M74" s="31" t="str" cm="1">
        <f t="array" ref="M74">_xlfn.IFS(
  ISNUMBER(SEARCH("Comunicare - nivel elementar", E74)), 'Indicatori comportamentali'!$E$3,
  ISNUMBER(SEARCH("Comunicare - nivel operațional", E74)), 'Indicatori comportamentali'!$E$4,
  ISNUMBER(SEARCH("Comunicare - nivel extins", E74)), 'Indicatori comportamentali'!$E$5,
  ISNUMBER(SEARCH("Comunicare - nivel strategic", E74)),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74" t="str">
        <f t="shared" si="17"/>
        <v>Agent ecolog, grad debutant</v>
      </c>
      <c r="O74" s="31" t="str" cm="1">
        <f t="array" ref="O74">_xlfn.IFS(
  ISNUMBER(SEARCH("Lucru în echipă - nivel elementar", E74)), 'Indicatori comportamentali'!$F$3,
  ISNUMBER(SEARCH("Lucru în echipă - nivel operațional", E74)), 'Indicatori comportamentali'!$F$4,
  ISNUMBER(SEARCH("Lucru în echipă - nivel extins", E74)), 'Indicatori comportamentali'!$F$5,
  ISNUMBER(SEARCH("Lucru în echipă - nivel strategic", E74)),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74" t="str">
        <f t="shared" si="18"/>
        <v>Agent ecolog, grad debutant</v>
      </c>
      <c r="Q74" s="31" t="str" cm="1">
        <f t="array" ref="Q74">_xlfn.IFS(
  ISNUMBER(SEARCH("Orientare către cetățean - nivel elementar", E74)), 'Indicatori comportamentali'!$G$3,
  ISNUMBER(SEARCH("Orientare către cetățean - nivel operațional", E74)), 'Indicatori comportamentali'!$G$4,
  ISNUMBER(SEARCH("Orientare către cetățean - nivel extins", E74)), 'Indicatori comportamentali'!$G$5,
  ISNUMBER(SEARCH("Orientare către cetățean - nivel strategic", E74)),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74" t="str">
        <f t="shared" si="19"/>
        <v>Agent ecolog, grad debutant</v>
      </c>
      <c r="S74" s="31" t="str" cm="1">
        <f t="array" ref="S74">_xlfn.IFS(
  ISNUMBER(SEARCH("Integritate - nivel elementar", E74)), 'Indicatori comportamentali'!$H$3,
  ISNUMBER(SEARCH("Integritate - nivel operațional", E74)), 'Indicatori comportamentali'!$H$4,
  ISNUMBER(SEARCH("Integritate - nivel extins", E74)), 'Indicatori comportamentali'!$H$5,
  ISNUMBER(SEARCH("Integritate - nivel strategic", E74)),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74" t="str">
        <f t="shared" si="20"/>
        <v>Agent ecolog, grad debutant</v>
      </c>
      <c r="U74" s="31" t="str" cm="1">
        <f t="array" ref="U74">_xlfn.IFS(
  ISNUMBER(SEARCH("Managementul performanței - nivel elementar", E74)), 'Indicatori comportamentali'!$I$3,
  ISNUMBER(SEARCH("Managementul performanței - nivel operațional", E74)), 'Indicatori comportamentali'!$I$4,
  ISNUMBER(SEARCH("Managementul performanței - nivel extins", E74)), 'Indicatori comportamentali'!$I$5,
  ISNUMBER(SEARCH("Managementul performanței - nivel strategic", E74)), 'Indicatori comportamentali'!$I$6,
  TRUE, "-"
)</f>
        <v>-</v>
      </c>
      <c r="V74" t="str">
        <f t="shared" si="21"/>
        <v>Agent ecolog, grad debutant</v>
      </c>
      <c r="W74" s="31" t="str" cm="1">
        <f t="array" ref="W74">_xlfn.IFS(
  ISNUMBER(SEARCH("Dezvoltarea echipei - nivel elementar", E74)), 'Indicatori comportamentali'!$J$3,
  ISNUMBER(SEARCH("Dezvoltarea echipei - nivel operațional", E74)), 'Indicatori comportamentali'!$J$4,
  ISNUMBER(SEARCH("Dezvoltarea echipei - nivel extins", E74)), 'Indicatori comportamentali'!$J$5,
  ISNUMBER(SEARCH("Dezvoltarea echipei - nivel strategic", E74)), 'Indicatori comportamentali'!$J$6,
  TRUE, "-"
)</f>
        <v>-</v>
      </c>
      <c r="X74" t="str">
        <f t="shared" si="22"/>
        <v>Agent ecolog, grad debutant</v>
      </c>
      <c r="Y74" s="31" t="str" cm="1">
        <f t="array" ref="Y74">_xlfn.IFS(
  ISNUMBER(SEARCH("Generarea angajamentului - nivel elementar", E74)), 'Indicatori comportamentali'!$K$3,
  ISNUMBER(SEARCH("Generarea angajamentului - nivel operațional", E74)), 'Indicatori comportamentali'!$K$4,
  ISNUMBER(SEARCH("Generarea angajamentului - nivel extins", E74)), 'Indicatori comportamentali'!$K$5,
  ISNUMBER(SEARCH("Generarea angajamentului - nivel strategic", E74)), 'Indicatori comportamentali'!$K$6,
  TRUE, "-"
)</f>
        <v>-</v>
      </c>
      <c r="Z74" t="str">
        <f t="shared" si="23"/>
        <v>Agent ecolog, grad debutant</v>
      </c>
      <c r="AA74" s="31" t="str" cm="1">
        <f t="array" ref="AA74">_xlfn.IFS(
  ISNUMBER(SEARCH("Promovarea inovației și inițierea schimbării - nivel elementar", E74)), 'Indicatori comportamentali'!$L$3,
  ISNUMBER(SEARCH("Promovarea inovației și inițierea schimbării - nivel operațional", E74)), 'Indicatori comportamentali'!$L$4,
  ISNUMBER(SEARCH("Promovarea inovației și inițierea schimbării - nivel extins", E74)), 'Indicatori comportamentali'!$L$5,
  ISNUMBER(SEARCH("Promovarea inovației și inițierea schimbării - nivel strategic", E74)), 'Indicatori comportamentali'!$L$6,
  TRUE, "-"
)</f>
        <v>-</v>
      </c>
    </row>
    <row r="75" spans="1:27" ht="158.4" x14ac:dyDescent="0.3">
      <c r="A75" t="s">
        <v>133</v>
      </c>
      <c r="B75" t="s">
        <v>74</v>
      </c>
      <c r="C75" t="s">
        <v>164</v>
      </c>
      <c r="D75" t="str">
        <f t="shared" si="12"/>
        <v>Agent ecolog, grad asistent</v>
      </c>
      <c r="E75" s="32" t="s">
        <v>79</v>
      </c>
      <c r="F75" t="str">
        <f t="shared" si="13"/>
        <v>Agent ecolog, grad asistent</v>
      </c>
      <c r="G75" s="31" t="str" cm="1">
        <f t="array" ref="G75">_xlfn.IFS(
  ISNUMBER(SEARCH("Rezolvarea de probleme și luarea deciziilor - nivel elementar", E75)), 'Indicatori comportamentali'!$B$3,
  ISNUMBER(SEARCH("Rezolvarea de probleme și luarea deciziilor - nivel operațional", E75)), 'Indicatori comportamentali'!$B$4,
  ISNUMBER(SEARCH("Rezolvarea de probleme și luarea deciziilor - nivel extins", E75)), 'Indicatori comportamentali'!$B$5,
  ISNUMBER(SEARCH("Rezolvarea de probleme și luarea deciziilor - nivel strategic", E75)),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75" t="str">
        <f t="shared" si="14"/>
        <v>Agent ecolog, grad asistent</v>
      </c>
      <c r="I75" s="31" t="str" cm="1">
        <f t="array" ref="I75">_xlfn.IFS(
  ISNUMBER(SEARCH("Inițiativă - nivel elementar", E75)), 'Indicatori comportamentali'!$C$3,
  ISNUMBER(SEARCH("Inițiativă - nivel operațional", E75)), 'Indicatori comportamentali'!$C$4,
  ISNUMBER(SEARCH("Inițiativă - nivel extins", E75)), 'Indicatori comportamentali'!$C$5,
  ISNUMBER(SEARCH("Inițiativă - nivel strategic", E75)),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75" t="str">
        <f t="shared" si="15"/>
        <v>Agent ecolog, grad asistent</v>
      </c>
      <c r="K75" s="31" t="str" cm="1">
        <f t="array" ref="K75">_xlfn.IFS(
  ISNUMBER(SEARCH("Planificare și organizare - nivel elementar", E75)), 'Indicatori comportamentali'!$D$3,
  ISNUMBER(SEARCH("Planificare și organizare - nivel operațional", E75)), 'Indicatori comportamentali'!$D$4,
  ISNUMBER(SEARCH("Planificare și organizare - nivel extins", E75)), 'Indicatori comportamentali'!$D$5,
  ISNUMBER(SEARCH("Planificare și organizare - nivel strategic", E75)),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75" t="str">
        <f t="shared" si="16"/>
        <v>Agent ecolog, grad asistent</v>
      </c>
      <c r="M75" s="31" t="str" cm="1">
        <f t="array" ref="M75">_xlfn.IFS(
  ISNUMBER(SEARCH("Comunicare - nivel elementar", E75)), 'Indicatori comportamentali'!$E$3,
  ISNUMBER(SEARCH("Comunicare - nivel operațional", E75)), 'Indicatori comportamentali'!$E$4,
  ISNUMBER(SEARCH("Comunicare - nivel extins", E75)), 'Indicatori comportamentali'!$E$5,
  ISNUMBER(SEARCH("Comunicare - nivel strategic", E75)),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75" t="str">
        <f t="shared" si="17"/>
        <v>Agent ecolog, grad asistent</v>
      </c>
      <c r="O75" s="31" t="str" cm="1">
        <f t="array" ref="O75">_xlfn.IFS(
  ISNUMBER(SEARCH("Lucru în echipă - nivel elementar", E75)), 'Indicatori comportamentali'!$F$3,
  ISNUMBER(SEARCH("Lucru în echipă - nivel operațional", E75)), 'Indicatori comportamentali'!$F$4,
  ISNUMBER(SEARCH("Lucru în echipă - nivel extins", E75)), 'Indicatori comportamentali'!$F$5,
  ISNUMBER(SEARCH("Lucru în echipă - nivel strategic", E75)),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75" t="str">
        <f t="shared" si="18"/>
        <v>Agent ecolog, grad asistent</v>
      </c>
      <c r="Q75" s="31" t="str" cm="1">
        <f t="array" ref="Q75">_xlfn.IFS(
  ISNUMBER(SEARCH("Orientare către cetățean - nivel elementar", E75)), 'Indicatori comportamentali'!$G$3,
  ISNUMBER(SEARCH("Orientare către cetățean - nivel operațional", E75)), 'Indicatori comportamentali'!$G$4,
  ISNUMBER(SEARCH("Orientare către cetățean - nivel extins", E75)), 'Indicatori comportamentali'!$G$5,
  ISNUMBER(SEARCH("Orientare către cetățean - nivel strategic", E75)),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75" t="str">
        <f t="shared" si="19"/>
        <v>Agent ecolog, grad asistent</v>
      </c>
      <c r="S75" s="31" t="str" cm="1">
        <f t="array" ref="S75">_xlfn.IFS(
  ISNUMBER(SEARCH("Integritate - nivel elementar", E75)), 'Indicatori comportamentali'!$H$3,
  ISNUMBER(SEARCH("Integritate - nivel operațional", E75)), 'Indicatori comportamentali'!$H$4,
  ISNUMBER(SEARCH("Integritate - nivel extins", E75)), 'Indicatori comportamentali'!$H$5,
  ISNUMBER(SEARCH("Integritate - nivel strategic", E75)),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75" t="str">
        <f t="shared" si="20"/>
        <v>Agent ecolog, grad asistent</v>
      </c>
      <c r="U75" s="31" t="str" cm="1">
        <f t="array" ref="U75">_xlfn.IFS(
  ISNUMBER(SEARCH("Managementul performanței - nivel elementar", E75)), 'Indicatori comportamentali'!$I$3,
  ISNUMBER(SEARCH("Managementul performanței - nivel operațional", E75)), 'Indicatori comportamentali'!$I$4,
  ISNUMBER(SEARCH("Managementul performanței - nivel extins", E75)), 'Indicatori comportamentali'!$I$5,
  ISNUMBER(SEARCH("Managementul performanței - nivel strategic", E75)), 'Indicatori comportamentali'!$I$6,
  TRUE, "-"
)</f>
        <v>-</v>
      </c>
      <c r="V75" t="str">
        <f t="shared" si="21"/>
        <v>Agent ecolog, grad asistent</v>
      </c>
      <c r="W75" s="31" t="str" cm="1">
        <f t="array" ref="W75">_xlfn.IFS(
  ISNUMBER(SEARCH("Dezvoltarea echipei - nivel elementar", E75)), 'Indicatori comportamentali'!$J$3,
  ISNUMBER(SEARCH("Dezvoltarea echipei - nivel operațional", E75)), 'Indicatori comportamentali'!$J$4,
  ISNUMBER(SEARCH("Dezvoltarea echipei - nivel extins", E75)), 'Indicatori comportamentali'!$J$5,
  ISNUMBER(SEARCH("Dezvoltarea echipei - nivel strategic", E75)), 'Indicatori comportamentali'!$J$6,
  TRUE, "-"
)</f>
        <v>-</v>
      </c>
      <c r="X75" t="str">
        <f t="shared" si="22"/>
        <v>Agent ecolog, grad asistent</v>
      </c>
      <c r="Y75" s="31" t="str" cm="1">
        <f t="array" ref="Y75">_xlfn.IFS(
  ISNUMBER(SEARCH("Generarea angajamentului - nivel elementar", E75)), 'Indicatori comportamentali'!$K$3,
  ISNUMBER(SEARCH("Generarea angajamentului - nivel operațional", E75)), 'Indicatori comportamentali'!$K$4,
  ISNUMBER(SEARCH("Generarea angajamentului - nivel extins", E75)), 'Indicatori comportamentali'!$K$5,
  ISNUMBER(SEARCH("Generarea angajamentului - nivel strategic", E75)), 'Indicatori comportamentali'!$K$6,
  TRUE, "-"
)</f>
        <v>-</v>
      </c>
      <c r="Z75" t="str">
        <f t="shared" si="23"/>
        <v>Agent ecolog, grad asistent</v>
      </c>
      <c r="AA75" s="31" t="str" cm="1">
        <f t="array" ref="AA75">_xlfn.IFS(
  ISNUMBER(SEARCH("Promovarea inovației și inițierea schimbării - nivel elementar", E75)), 'Indicatori comportamentali'!$L$3,
  ISNUMBER(SEARCH("Promovarea inovației și inițierea schimbării - nivel operațional", E75)), 'Indicatori comportamentali'!$L$4,
  ISNUMBER(SEARCH("Promovarea inovației și inițierea schimbării - nivel extins", E75)), 'Indicatori comportamentali'!$L$5,
  ISNUMBER(SEARCH("Promovarea inovației și inițierea schimbării - nivel strategic", E75)), 'Indicatori comportamentali'!$L$6,
  TRUE, "-"
)</f>
        <v>-</v>
      </c>
    </row>
    <row r="76" spans="1:27" ht="172.8" x14ac:dyDescent="0.3">
      <c r="A76" t="s">
        <v>133</v>
      </c>
      <c r="B76" t="s">
        <v>75</v>
      </c>
      <c r="C76" t="s">
        <v>164</v>
      </c>
      <c r="D76" t="str">
        <f t="shared" si="12"/>
        <v>Agent ecolog, grad principal</v>
      </c>
      <c r="E76" s="32" t="s">
        <v>78</v>
      </c>
      <c r="F76" t="str">
        <f t="shared" si="13"/>
        <v>Agent ecolog, grad principal</v>
      </c>
      <c r="G76" s="31" t="str" cm="1">
        <f t="array" ref="G76">_xlfn.IFS(
  ISNUMBER(SEARCH("Rezolvarea de probleme și luarea deciziilor - nivel elementar", E76)), 'Indicatori comportamentali'!$B$3,
  ISNUMBER(SEARCH("Rezolvarea de probleme și luarea deciziilor - nivel operațional", E76)), 'Indicatori comportamentali'!$B$4,
  ISNUMBER(SEARCH("Rezolvarea de probleme și luarea deciziilor - nivel extins", E76)), 'Indicatori comportamentali'!$B$5,
  ISNUMBER(SEARCH("Rezolvarea de probleme și luarea deciziilor - nivel strategic", E76)),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76" t="str">
        <f t="shared" si="14"/>
        <v>Agent ecolog, grad principal</v>
      </c>
      <c r="I76" s="31" t="str" cm="1">
        <f t="array" ref="I76">_xlfn.IFS(
  ISNUMBER(SEARCH("Inițiativă - nivel elementar", E76)), 'Indicatori comportamentali'!$C$3,
  ISNUMBER(SEARCH("Inițiativă - nivel operațional", E76)), 'Indicatori comportamentali'!$C$4,
  ISNUMBER(SEARCH("Inițiativă - nivel extins", E76)), 'Indicatori comportamentali'!$C$5,
  ISNUMBER(SEARCH("Inițiativă - nivel strategic", E76)),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76" t="str">
        <f t="shared" si="15"/>
        <v>Agent ecolog, grad principal</v>
      </c>
      <c r="K76" s="31" t="str" cm="1">
        <f t="array" ref="K76">_xlfn.IFS(
  ISNUMBER(SEARCH("Planificare și organizare - nivel elementar", E76)), 'Indicatori comportamentali'!$D$3,
  ISNUMBER(SEARCH("Planificare și organizare - nivel operațional", E76)), 'Indicatori comportamentali'!$D$4,
  ISNUMBER(SEARCH("Planificare și organizare - nivel extins", E76)), 'Indicatori comportamentali'!$D$5,
  ISNUMBER(SEARCH("Planificare și organizare - nivel strategic", E76)),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76" t="str">
        <f t="shared" si="16"/>
        <v>Agent ecolog, grad principal</v>
      </c>
      <c r="M76" s="31" t="str" cm="1">
        <f t="array" ref="M76">_xlfn.IFS(
  ISNUMBER(SEARCH("Comunicare - nivel elementar", E76)), 'Indicatori comportamentali'!$E$3,
  ISNUMBER(SEARCH("Comunicare - nivel operațional", E76)), 'Indicatori comportamentali'!$E$4,
  ISNUMBER(SEARCH("Comunicare - nivel extins", E76)), 'Indicatori comportamentali'!$E$5,
  ISNUMBER(SEARCH("Comunicare - nivel strategic", E76)),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76" t="str">
        <f t="shared" si="17"/>
        <v>Agent ecolog, grad principal</v>
      </c>
      <c r="O76" s="31" t="str" cm="1">
        <f t="array" ref="O76">_xlfn.IFS(
  ISNUMBER(SEARCH("Lucru în echipă - nivel elementar", E76)), 'Indicatori comportamentali'!$F$3,
  ISNUMBER(SEARCH("Lucru în echipă - nivel operațional", E76)), 'Indicatori comportamentali'!$F$4,
  ISNUMBER(SEARCH("Lucru în echipă - nivel extins", E76)), 'Indicatori comportamentali'!$F$5,
  ISNUMBER(SEARCH("Lucru în echipă - nivel strategic", E76)),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76" t="str">
        <f t="shared" si="18"/>
        <v>Agent ecolog, grad principal</v>
      </c>
      <c r="Q76" s="31" t="str" cm="1">
        <f t="array" ref="Q76">_xlfn.IFS(
  ISNUMBER(SEARCH("Orientare către cetățean - nivel elementar", E76)), 'Indicatori comportamentali'!$G$3,
  ISNUMBER(SEARCH("Orientare către cetățean - nivel operațional", E76)), 'Indicatori comportamentali'!$G$4,
  ISNUMBER(SEARCH("Orientare către cetățean - nivel extins", E76)), 'Indicatori comportamentali'!$G$5,
  ISNUMBER(SEARCH("Orientare către cetățean - nivel strategic", E76)),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76" t="str">
        <f t="shared" si="19"/>
        <v>Agent ecolog, grad principal</v>
      </c>
      <c r="S76" s="31" t="str" cm="1">
        <f t="array" ref="S76">_xlfn.IFS(
  ISNUMBER(SEARCH("Integritate - nivel elementar", E76)), 'Indicatori comportamentali'!$H$3,
  ISNUMBER(SEARCH("Integritate - nivel operațional", E76)), 'Indicatori comportamentali'!$H$4,
  ISNUMBER(SEARCH("Integritate - nivel extins", E76)), 'Indicatori comportamentali'!$H$5,
  ISNUMBER(SEARCH("Integritate - nivel strategic", E76)),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76" t="str">
        <f t="shared" si="20"/>
        <v>Agent ecolog, grad principal</v>
      </c>
      <c r="U76" s="31" t="str" cm="1">
        <f t="array" ref="U76">_xlfn.IFS(
  ISNUMBER(SEARCH("Managementul performanței - nivel elementar", E76)), 'Indicatori comportamentali'!$I$3,
  ISNUMBER(SEARCH("Managementul performanței - nivel operațional", E76)), 'Indicatori comportamentali'!$I$4,
  ISNUMBER(SEARCH("Managementul performanței - nivel extins", E76)), 'Indicatori comportamentali'!$I$5,
  ISNUMBER(SEARCH("Managementul performanței - nivel strategic", E76)), 'Indicatori comportamentali'!$I$6,
  TRUE, "-"
)</f>
        <v>-</v>
      </c>
      <c r="V76" t="str">
        <f t="shared" si="21"/>
        <v>Agent ecolog, grad principal</v>
      </c>
      <c r="W76" s="31" t="str" cm="1">
        <f t="array" ref="W76">_xlfn.IFS(
  ISNUMBER(SEARCH("Dezvoltarea echipei - nivel elementar", E76)), 'Indicatori comportamentali'!$J$3,
  ISNUMBER(SEARCH("Dezvoltarea echipei - nivel operațional", E76)), 'Indicatori comportamentali'!$J$4,
  ISNUMBER(SEARCH("Dezvoltarea echipei - nivel extins", E76)), 'Indicatori comportamentali'!$J$5,
  ISNUMBER(SEARCH("Dezvoltarea echipei - nivel strategic", E76)), 'Indicatori comportamentali'!$J$6,
  TRUE, "-"
)</f>
        <v>-</v>
      </c>
      <c r="X76" t="str">
        <f t="shared" si="22"/>
        <v>Agent ecolog, grad principal</v>
      </c>
      <c r="Y76" s="31" t="str" cm="1">
        <f t="array" ref="Y76">_xlfn.IFS(
  ISNUMBER(SEARCH("Generarea angajamentului - nivel elementar", E76)), 'Indicatori comportamentali'!$K$3,
  ISNUMBER(SEARCH("Generarea angajamentului - nivel operațional", E76)), 'Indicatori comportamentali'!$K$4,
  ISNUMBER(SEARCH("Generarea angajamentului - nivel extins", E76)), 'Indicatori comportamentali'!$K$5,
  ISNUMBER(SEARCH("Generarea angajamentului - nivel strategic", E76)), 'Indicatori comportamentali'!$K$6,
  TRUE, "-"
)</f>
        <v>-</v>
      </c>
      <c r="Z76" t="str">
        <f t="shared" si="23"/>
        <v>Agent ecolog, grad principal</v>
      </c>
      <c r="AA76" s="31" t="str" cm="1">
        <f t="array" ref="AA76">_xlfn.IFS(
  ISNUMBER(SEARCH("Promovarea inovației și inițierea schimbării - nivel elementar", E76)), 'Indicatori comportamentali'!$L$3,
  ISNUMBER(SEARCH("Promovarea inovației și inițierea schimbării - nivel operațional", E76)), 'Indicatori comportamentali'!$L$4,
  ISNUMBER(SEARCH("Promovarea inovației și inițierea schimbării - nivel extins", E76)), 'Indicatori comportamentali'!$L$5,
  ISNUMBER(SEARCH("Promovarea inovației și inițierea schimbării - nivel strategic", E76)), 'Indicatori comportamentali'!$L$6,
  TRUE, "-"
)</f>
        <v>-</v>
      </c>
    </row>
    <row r="77" spans="1:27" ht="172.8" x14ac:dyDescent="0.3">
      <c r="A77" t="s">
        <v>133</v>
      </c>
      <c r="B77" t="s">
        <v>76</v>
      </c>
      <c r="C77" t="s">
        <v>164</v>
      </c>
      <c r="D77" t="str">
        <f t="shared" si="12"/>
        <v>Agent ecolog, grad superior</v>
      </c>
      <c r="E77" s="32" t="s">
        <v>78</v>
      </c>
      <c r="F77" t="str">
        <f t="shared" si="13"/>
        <v>Agent ecolog, grad superior</v>
      </c>
      <c r="G77" s="31" t="str" cm="1">
        <f t="array" ref="G77">_xlfn.IFS(
  ISNUMBER(SEARCH("Rezolvarea de probleme și luarea deciziilor - nivel elementar", E77)), 'Indicatori comportamentali'!$B$3,
  ISNUMBER(SEARCH("Rezolvarea de probleme și luarea deciziilor - nivel operațional", E77)), 'Indicatori comportamentali'!$B$4,
  ISNUMBER(SEARCH("Rezolvarea de probleme și luarea deciziilor - nivel extins", E77)), 'Indicatori comportamentali'!$B$5,
  ISNUMBER(SEARCH("Rezolvarea de probleme și luarea deciziilor - nivel strategic", E77)),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77" t="str">
        <f t="shared" si="14"/>
        <v>Agent ecolog, grad superior</v>
      </c>
      <c r="I77" s="31" t="str" cm="1">
        <f t="array" ref="I77">_xlfn.IFS(
  ISNUMBER(SEARCH("Inițiativă - nivel elementar", E77)), 'Indicatori comportamentali'!$C$3,
  ISNUMBER(SEARCH("Inițiativă - nivel operațional", E77)), 'Indicatori comportamentali'!$C$4,
  ISNUMBER(SEARCH("Inițiativă - nivel extins", E77)), 'Indicatori comportamentali'!$C$5,
  ISNUMBER(SEARCH("Inițiativă - nivel strategic", E77)),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77" t="str">
        <f t="shared" si="15"/>
        <v>Agent ecolog, grad superior</v>
      </c>
      <c r="K77" s="31" t="str" cm="1">
        <f t="array" ref="K77">_xlfn.IFS(
  ISNUMBER(SEARCH("Planificare și organizare - nivel elementar", E77)), 'Indicatori comportamentali'!$D$3,
  ISNUMBER(SEARCH("Planificare și organizare - nivel operațional", E77)), 'Indicatori comportamentali'!$D$4,
  ISNUMBER(SEARCH("Planificare și organizare - nivel extins", E77)), 'Indicatori comportamentali'!$D$5,
  ISNUMBER(SEARCH("Planificare și organizare - nivel strategic", E77)),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77" t="str">
        <f t="shared" si="16"/>
        <v>Agent ecolog, grad superior</v>
      </c>
      <c r="M77" s="31" t="str" cm="1">
        <f t="array" ref="M77">_xlfn.IFS(
  ISNUMBER(SEARCH("Comunicare - nivel elementar", E77)), 'Indicatori comportamentali'!$E$3,
  ISNUMBER(SEARCH("Comunicare - nivel operațional", E77)), 'Indicatori comportamentali'!$E$4,
  ISNUMBER(SEARCH("Comunicare - nivel extins", E77)), 'Indicatori comportamentali'!$E$5,
  ISNUMBER(SEARCH("Comunicare - nivel strategic", E77)),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77" t="str">
        <f t="shared" si="17"/>
        <v>Agent ecolog, grad superior</v>
      </c>
      <c r="O77" s="31" t="str" cm="1">
        <f t="array" ref="O77">_xlfn.IFS(
  ISNUMBER(SEARCH("Lucru în echipă - nivel elementar", E77)), 'Indicatori comportamentali'!$F$3,
  ISNUMBER(SEARCH("Lucru în echipă - nivel operațional", E77)), 'Indicatori comportamentali'!$F$4,
  ISNUMBER(SEARCH("Lucru în echipă - nivel extins", E77)), 'Indicatori comportamentali'!$F$5,
  ISNUMBER(SEARCH("Lucru în echipă - nivel strategic", E77)),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77" t="str">
        <f t="shared" si="18"/>
        <v>Agent ecolog, grad superior</v>
      </c>
      <c r="Q77" s="31" t="str" cm="1">
        <f t="array" ref="Q77">_xlfn.IFS(
  ISNUMBER(SEARCH("Orientare către cetățean - nivel elementar", E77)), 'Indicatori comportamentali'!$G$3,
  ISNUMBER(SEARCH("Orientare către cetățean - nivel operațional", E77)), 'Indicatori comportamentali'!$G$4,
  ISNUMBER(SEARCH("Orientare către cetățean - nivel extins", E77)), 'Indicatori comportamentali'!$G$5,
  ISNUMBER(SEARCH("Orientare către cetățean - nivel strategic", E77)),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77" t="str">
        <f t="shared" si="19"/>
        <v>Agent ecolog, grad superior</v>
      </c>
      <c r="S77" s="31" t="str" cm="1">
        <f t="array" ref="S77">_xlfn.IFS(
  ISNUMBER(SEARCH("Integritate - nivel elementar", E77)), 'Indicatori comportamentali'!$H$3,
  ISNUMBER(SEARCH("Integritate - nivel operațional", E77)), 'Indicatori comportamentali'!$H$4,
  ISNUMBER(SEARCH("Integritate - nivel extins", E77)), 'Indicatori comportamentali'!$H$5,
  ISNUMBER(SEARCH("Integritate - nivel strategic", E77)),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77" t="str">
        <f t="shared" si="20"/>
        <v>Agent ecolog, grad superior</v>
      </c>
      <c r="U77" s="31" t="str" cm="1">
        <f t="array" ref="U77">_xlfn.IFS(
  ISNUMBER(SEARCH("Managementul performanței - nivel elementar", E77)), 'Indicatori comportamentali'!$I$3,
  ISNUMBER(SEARCH("Managementul performanței - nivel operațional", E77)), 'Indicatori comportamentali'!$I$4,
  ISNUMBER(SEARCH("Managementul performanței - nivel extins", E77)), 'Indicatori comportamentali'!$I$5,
  ISNUMBER(SEARCH("Managementul performanței - nivel strategic", E77)), 'Indicatori comportamentali'!$I$6,
  TRUE, "-"
)</f>
        <v>-</v>
      </c>
      <c r="V77" t="str">
        <f t="shared" si="21"/>
        <v>Agent ecolog, grad superior</v>
      </c>
      <c r="W77" s="31" t="str" cm="1">
        <f t="array" ref="W77">_xlfn.IFS(
  ISNUMBER(SEARCH("Dezvoltarea echipei - nivel elementar", E77)), 'Indicatori comportamentali'!$J$3,
  ISNUMBER(SEARCH("Dezvoltarea echipei - nivel operațional", E77)), 'Indicatori comportamentali'!$J$4,
  ISNUMBER(SEARCH("Dezvoltarea echipei - nivel extins", E77)), 'Indicatori comportamentali'!$J$5,
  ISNUMBER(SEARCH("Dezvoltarea echipei - nivel strategic", E77)), 'Indicatori comportamentali'!$J$6,
  TRUE, "-"
)</f>
        <v>-</v>
      </c>
      <c r="X77" t="str">
        <f t="shared" si="22"/>
        <v>Agent ecolog, grad superior</v>
      </c>
      <c r="Y77" s="31" t="str" cm="1">
        <f t="array" ref="Y77">_xlfn.IFS(
  ISNUMBER(SEARCH("Generarea angajamentului - nivel elementar", E77)), 'Indicatori comportamentali'!$K$3,
  ISNUMBER(SEARCH("Generarea angajamentului - nivel operațional", E77)), 'Indicatori comportamentali'!$K$4,
  ISNUMBER(SEARCH("Generarea angajamentului - nivel extins", E77)), 'Indicatori comportamentali'!$K$5,
  ISNUMBER(SEARCH("Generarea angajamentului - nivel strategic", E77)), 'Indicatori comportamentali'!$K$6,
  TRUE, "-"
)</f>
        <v>-</v>
      </c>
      <c r="Z77" t="str">
        <f t="shared" si="23"/>
        <v>Agent ecolog, grad superior</v>
      </c>
      <c r="AA77" s="31" t="str" cm="1">
        <f t="array" ref="AA77">_xlfn.IFS(
  ISNUMBER(SEARCH("Promovarea inovației și inițierea schimbării - nivel elementar", E77)), 'Indicatori comportamentali'!$L$3,
  ISNUMBER(SEARCH("Promovarea inovației și inițierea schimbării - nivel operațional", E77)), 'Indicatori comportamentali'!$L$4,
  ISNUMBER(SEARCH("Promovarea inovației și inițierea schimbării - nivel extins", E77)), 'Indicatori comportamentali'!$L$5,
  ISNUMBER(SEARCH("Promovarea inovației și inițierea schimbării - nivel strategic", E77)), 'Indicatori comportamentali'!$L$6,
  TRUE, "-"
)</f>
        <v>-</v>
      </c>
    </row>
    <row r="78" spans="1:27" ht="158.4" x14ac:dyDescent="0.3">
      <c r="A78" t="s">
        <v>134</v>
      </c>
      <c r="B78" t="s">
        <v>73</v>
      </c>
      <c r="C78" t="s">
        <v>164</v>
      </c>
      <c r="D78" t="str">
        <f t="shared" si="12"/>
        <v>Agent vamal, grad debutant</v>
      </c>
      <c r="E78" s="32" t="s">
        <v>79</v>
      </c>
      <c r="F78" t="str">
        <f t="shared" si="13"/>
        <v>Agent vamal, grad debutant</v>
      </c>
      <c r="G78" s="31" t="str" cm="1">
        <f t="array" ref="G78">_xlfn.IFS(
  ISNUMBER(SEARCH("Rezolvarea de probleme și luarea deciziilor - nivel elementar", E78)), 'Indicatori comportamentali'!$B$3,
  ISNUMBER(SEARCH("Rezolvarea de probleme și luarea deciziilor - nivel operațional", E78)), 'Indicatori comportamentali'!$B$4,
  ISNUMBER(SEARCH("Rezolvarea de probleme și luarea deciziilor - nivel extins", E78)), 'Indicatori comportamentali'!$B$5,
  ISNUMBER(SEARCH("Rezolvarea de probleme și luarea deciziilor - nivel strategic", E78)),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78" t="str">
        <f t="shared" si="14"/>
        <v>Agent vamal, grad debutant</v>
      </c>
      <c r="I78" s="31" t="str" cm="1">
        <f t="array" ref="I78">_xlfn.IFS(
  ISNUMBER(SEARCH("Inițiativă - nivel elementar", E78)), 'Indicatori comportamentali'!$C$3,
  ISNUMBER(SEARCH("Inițiativă - nivel operațional", E78)), 'Indicatori comportamentali'!$C$4,
  ISNUMBER(SEARCH("Inițiativă - nivel extins", E78)), 'Indicatori comportamentali'!$C$5,
  ISNUMBER(SEARCH("Inițiativă - nivel strategic", E78)),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78" t="str">
        <f t="shared" si="15"/>
        <v>Agent vamal, grad debutant</v>
      </c>
      <c r="K78" s="31" t="str" cm="1">
        <f t="array" ref="K78">_xlfn.IFS(
  ISNUMBER(SEARCH("Planificare și organizare - nivel elementar", E78)), 'Indicatori comportamentali'!$D$3,
  ISNUMBER(SEARCH("Planificare și organizare - nivel operațional", E78)), 'Indicatori comportamentali'!$D$4,
  ISNUMBER(SEARCH("Planificare și organizare - nivel extins", E78)), 'Indicatori comportamentali'!$D$5,
  ISNUMBER(SEARCH("Planificare și organizare - nivel strategic", E78)),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78" t="str">
        <f t="shared" si="16"/>
        <v>Agent vamal, grad debutant</v>
      </c>
      <c r="M78" s="31" t="str" cm="1">
        <f t="array" ref="M78">_xlfn.IFS(
  ISNUMBER(SEARCH("Comunicare - nivel elementar", E78)), 'Indicatori comportamentali'!$E$3,
  ISNUMBER(SEARCH("Comunicare - nivel operațional", E78)), 'Indicatori comportamentali'!$E$4,
  ISNUMBER(SEARCH("Comunicare - nivel extins", E78)), 'Indicatori comportamentali'!$E$5,
  ISNUMBER(SEARCH("Comunicare - nivel strategic", E78)),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78" t="str">
        <f t="shared" si="17"/>
        <v>Agent vamal, grad debutant</v>
      </c>
      <c r="O78" s="31" t="str" cm="1">
        <f t="array" ref="O78">_xlfn.IFS(
  ISNUMBER(SEARCH("Lucru în echipă - nivel elementar", E78)), 'Indicatori comportamentali'!$F$3,
  ISNUMBER(SEARCH("Lucru în echipă - nivel operațional", E78)), 'Indicatori comportamentali'!$F$4,
  ISNUMBER(SEARCH("Lucru în echipă - nivel extins", E78)), 'Indicatori comportamentali'!$F$5,
  ISNUMBER(SEARCH("Lucru în echipă - nivel strategic", E78)),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78" t="str">
        <f t="shared" si="18"/>
        <v>Agent vamal, grad debutant</v>
      </c>
      <c r="Q78" s="31" t="str" cm="1">
        <f t="array" ref="Q78">_xlfn.IFS(
  ISNUMBER(SEARCH("Orientare către cetățean - nivel elementar", E78)), 'Indicatori comportamentali'!$G$3,
  ISNUMBER(SEARCH("Orientare către cetățean - nivel operațional", E78)), 'Indicatori comportamentali'!$G$4,
  ISNUMBER(SEARCH("Orientare către cetățean - nivel extins", E78)), 'Indicatori comportamentali'!$G$5,
  ISNUMBER(SEARCH("Orientare către cetățean - nivel strategic", E78)),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78" t="str">
        <f t="shared" si="19"/>
        <v>Agent vamal, grad debutant</v>
      </c>
      <c r="S78" s="31" t="str" cm="1">
        <f t="array" ref="S78">_xlfn.IFS(
  ISNUMBER(SEARCH("Integritate - nivel elementar", E78)), 'Indicatori comportamentali'!$H$3,
  ISNUMBER(SEARCH("Integritate - nivel operațional", E78)), 'Indicatori comportamentali'!$H$4,
  ISNUMBER(SEARCH("Integritate - nivel extins", E78)), 'Indicatori comportamentali'!$H$5,
  ISNUMBER(SEARCH("Integritate - nivel strategic", E78)),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78" t="str">
        <f t="shared" si="20"/>
        <v>Agent vamal, grad debutant</v>
      </c>
      <c r="U78" s="31" t="str" cm="1">
        <f t="array" ref="U78">_xlfn.IFS(
  ISNUMBER(SEARCH("Managementul performanței - nivel elementar", E78)), 'Indicatori comportamentali'!$I$3,
  ISNUMBER(SEARCH("Managementul performanței - nivel operațional", E78)), 'Indicatori comportamentali'!$I$4,
  ISNUMBER(SEARCH("Managementul performanței - nivel extins", E78)), 'Indicatori comportamentali'!$I$5,
  ISNUMBER(SEARCH("Managementul performanței - nivel strategic", E78)), 'Indicatori comportamentali'!$I$6,
  TRUE, "-"
)</f>
        <v>-</v>
      </c>
      <c r="V78" t="str">
        <f t="shared" si="21"/>
        <v>Agent vamal, grad debutant</v>
      </c>
      <c r="W78" s="31" t="str" cm="1">
        <f t="array" ref="W78">_xlfn.IFS(
  ISNUMBER(SEARCH("Dezvoltarea echipei - nivel elementar", E78)), 'Indicatori comportamentali'!$J$3,
  ISNUMBER(SEARCH("Dezvoltarea echipei - nivel operațional", E78)), 'Indicatori comportamentali'!$J$4,
  ISNUMBER(SEARCH("Dezvoltarea echipei - nivel extins", E78)), 'Indicatori comportamentali'!$J$5,
  ISNUMBER(SEARCH("Dezvoltarea echipei - nivel strategic", E78)), 'Indicatori comportamentali'!$J$6,
  TRUE, "-"
)</f>
        <v>-</v>
      </c>
      <c r="X78" t="str">
        <f t="shared" si="22"/>
        <v>Agent vamal, grad debutant</v>
      </c>
      <c r="Y78" s="31" t="str" cm="1">
        <f t="array" ref="Y78">_xlfn.IFS(
  ISNUMBER(SEARCH("Generarea angajamentului - nivel elementar", E78)), 'Indicatori comportamentali'!$K$3,
  ISNUMBER(SEARCH("Generarea angajamentului - nivel operațional", E78)), 'Indicatori comportamentali'!$K$4,
  ISNUMBER(SEARCH("Generarea angajamentului - nivel extins", E78)), 'Indicatori comportamentali'!$K$5,
  ISNUMBER(SEARCH("Generarea angajamentului - nivel strategic", E78)), 'Indicatori comportamentali'!$K$6,
  TRUE, "-"
)</f>
        <v>-</v>
      </c>
      <c r="Z78" t="str">
        <f t="shared" si="23"/>
        <v>Agent vamal, grad debutant</v>
      </c>
      <c r="AA78" s="31" t="str" cm="1">
        <f t="array" ref="AA78">_xlfn.IFS(
  ISNUMBER(SEARCH("Promovarea inovației și inițierea schimbării - nivel elementar", E78)), 'Indicatori comportamentali'!$L$3,
  ISNUMBER(SEARCH("Promovarea inovației și inițierea schimbării - nivel operațional", E78)), 'Indicatori comportamentali'!$L$4,
  ISNUMBER(SEARCH("Promovarea inovației și inițierea schimbării - nivel extins", E78)), 'Indicatori comportamentali'!$L$5,
  ISNUMBER(SEARCH("Promovarea inovației și inițierea schimbării - nivel strategic", E78)), 'Indicatori comportamentali'!$L$6,
  TRUE, "-"
)</f>
        <v>-</v>
      </c>
    </row>
    <row r="79" spans="1:27" ht="158.4" x14ac:dyDescent="0.3">
      <c r="A79" t="s">
        <v>134</v>
      </c>
      <c r="B79" t="s">
        <v>74</v>
      </c>
      <c r="C79" t="s">
        <v>164</v>
      </c>
      <c r="D79" t="str">
        <f t="shared" si="12"/>
        <v>Agent vamal, grad asistent</v>
      </c>
      <c r="E79" s="32" t="s">
        <v>79</v>
      </c>
      <c r="F79" t="str">
        <f t="shared" si="13"/>
        <v>Agent vamal, grad asistent</v>
      </c>
      <c r="G79" s="31" t="str" cm="1">
        <f t="array" ref="G79">_xlfn.IFS(
  ISNUMBER(SEARCH("Rezolvarea de probleme și luarea deciziilor - nivel elementar", E79)), 'Indicatori comportamentali'!$B$3,
  ISNUMBER(SEARCH("Rezolvarea de probleme și luarea deciziilor - nivel operațional", E79)), 'Indicatori comportamentali'!$B$4,
  ISNUMBER(SEARCH("Rezolvarea de probleme și luarea deciziilor - nivel extins", E79)), 'Indicatori comportamentali'!$B$5,
  ISNUMBER(SEARCH("Rezolvarea de probleme și luarea deciziilor - nivel strategic", E79)),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79" t="str">
        <f t="shared" si="14"/>
        <v>Agent vamal, grad asistent</v>
      </c>
      <c r="I79" s="31" t="str" cm="1">
        <f t="array" ref="I79">_xlfn.IFS(
  ISNUMBER(SEARCH("Inițiativă - nivel elementar", E79)), 'Indicatori comportamentali'!$C$3,
  ISNUMBER(SEARCH("Inițiativă - nivel operațional", E79)), 'Indicatori comportamentali'!$C$4,
  ISNUMBER(SEARCH("Inițiativă - nivel extins", E79)), 'Indicatori comportamentali'!$C$5,
  ISNUMBER(SEARCH("Inițiativă - nivel strategic", E79)),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79" t="str">
        <f t="shared" si="15"/>
        <v>Agent vamal, grad asistent</v>
      </c>
      <c r="K79" s="31" t="str" cm="1">
        <f t="array" ref="K79">_xlfn.IFS(
  ISNUMBER(SEARCH("Planificare și organizare - nivel elementar", E79)), 'Indicatori comportamentali'!$D$3,
  ISNUMBER(SEARCH("Planificare și organizare - nivel operațional", E79)), 'Indicatori comportamentali'!$D$4,
  ISNUMBER(SEARCH("Planificare și organizare - nivel extins", E79)), 'Indicatori comportamentali'!$D$5,
  ISNUMBER(SEARCH("Planificare și organizare - nivel strategic", E79)),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79" t="str">
        <f t="shared" si="16"/>
        <v>Agent vamal, grad asistent</v>
      </c>
      <c r="M79" s="31" t="str" cm="1">
        <f t="array" ref="M79">_xlfn.IFS(
  ISNUMBER(SEARCH("Comunicare - nivel elementar", E79)), 'Indicatori comportamentali'!$E$3,
  ISNUMBER(SEARCH("Comunicare - nivel operațional", E79)), 'Indicatori comportamentali'!$E$4,
  ISNUMBER(SEARCH("Comunicare - nivel extins", E79)), 'Indicatori comportamentali'!$E$5,
  ISNUMBER(SEARCH("Comunicare - nivel strategic", E79)),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79" t="str">
        <f t="shared" si="17"/>
        <v>Agent vamal, grad asistent</v>
      </c>
      <c r="O79" s="31" t="str" cm="1">
        <f t="array" ref="O79">_xlfn.IFS(
  ISNUMBER(SEARCH("Lucru în echipă - nivel elementar", E79)), 'Indicatori comportamentali'!$F$3,
  ISNUMBER(SEARCH("Lucru în echipă - nivel operațional", E79)), 'Indicatori comportamentali'!$F$4,
  ISNUMBER(SEARCH("Lucru în echipă - nivel extins", E79)), 'Indicatori comportamentali'!$F$5,
  ISNUMBER(SEARCH("Lucru în echipă - nivel strategic", E79)),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79" t="str">
        <f t="shared" si="18"/>
        <v>Agent vamal, grad asistent</v>
      </c>
      <c r="Q79" s="31" t="str" cm="1">
        <f t="array" ref="Q79">_xlfn.IFS(
  ISNUMBER(SEARCH("Orientare către cetățean - nivel elementar", E79)), 'Indicatori comportamentali'!$G$3,
  ISNUMBER(SEARCH("Orientare către cetățean - nivel operațional", E79)), 'Indicatori comportamentali'!$G$4,
  ISNUMBER(SEARCH("Orientare către cetățean - nivel extins", E79)), 'Indicatori comportamentali'!$G$5,
  ISNUMBER(SEARCH("Orientare către cetățean - nivel strategic", E79)),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79" t="str">
        <f t="shared" si="19"/>
        <v>Agent vamal, grad asistent</v>
      </c>
      <c r="S79" s="31" t="str" cm="1">
        <f t="array" ref="S79">_xlfn.IFS(
  ISNUMBER(SEARCH("Integritate - nivel elementar", E79)), 'Indicatori comportamentali'!$H$3,
  ISNUMBER(SEARCH("Integritate - nivel operațional", E79)), 'Indicatori comportamentali'!$H$4,
  ISNUMBER(SEARCH("Integritate - nivel extins", E79)), 'Indicatori comportamentali'!$H$5,
  ISNUMBER(SEARCH("Integritate - nivel strategic", E79)),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79" t="str">
        <f t="shared" si="20"/>
        <v>Agent vamal, grad asistent</v>
      </c>
      <c r="U79" s="31" t="str" cm="1">
        <f t="array" ref="U79">_xlfn.IFS(
  ISNUMBER(SEARCH("Managementul performanței - nivel elementar", E79)), 'Indicatori comportamentali'!$I$3,
  ISNUMBER(SEARCH("Managementul performanței - nivel operațional", E79)), 'Indicatori comportamentali'!$I$4,
  ISNUMBER(SEARCH("Managementul performanței - nivel extins", E79)), 'Indicatori comportamentali'!$I$5,
  ISNUMBER(SEARCH("Managementul performanței - nivel strategic", E79)), 'Indicatori comportamentali'!$I$6,
  TRUE, "-"
)</f>
        <v>-</v>
      </c>
      <c r="V79" t="str">
        <f t="shared" si="21"/>
        <v>Agent vamal, grad asistent</v>
      </c>
      <c r="W79" s="31" t="str" cm="1">
        <f t="array" ref="W79">_xlfn.IFS(
  ISNUMBER(SEARCH("Dezvoltarea echipei - nivel elementar", E79)), 'Indicatori comportamentali'!$J$3,
  ISNUMBER(SEARCH("Dezvoltarea echipei - nivel operațional", E79)), 'Indicatori comportamentali'!$J$4,
  ISNUMBER(SEARCH("Dezvoltarea echipei - nivel extins", E79)), 'Indicatori comportamentali'!$J$5,
  ISNUMBER(SEARCH("Dezvoltarea echipei - nivel strategic", E79)), 'Indicatori comportamentali'!$J$6,
  TRUE, "-"
)</f>
        <v>-</v>
      </c>
      <c r="X79" t="str">
        <f t="shared" si="22"/>
        <v>Agent vamal, grad asistent</v>
      </c>
      <c r="Y79" s="31" t="str" cm="1">
        <f t="array" ref="Y79">_xlfn.IFS(
  ISNUMBER(SEARCH("Generarea angajamentului - nivel elementar", E79)), 'Indicatori comportamentali'!$K$3,
  ISNUMBER(SEARCH("Generarea angajamentului - nivel operațional", E79)), 'Indicatori comportamentali'!$K$4,
  ISNUMBER(SEARCH("Generarea angajamentului - nivel extins", E79)), 'Indicatori comportamentali'!$K$5,
  ISNUMBER(SEARCH("Generarea angajamentului - nivel strategic", E79)), 'Indicatori comportamentali'!$K$6,
  TRUE, "-"
)</f>
        <v>-</v>
      </c>
      <c r="Z79" t="str">
        <f t="shared" si="23"/>
        <v>Agent vamal, grad asistent</v>
      </c>
      <c r="AA79" s="31" t="str" cm="1">
        <f t="array" ref="AA79">_xlfn.IFS(
  ISNUMBER(SEARCH("Promovarea inovației și inițierea schimbării - nivel elementar", E79)), 'Indicatori comportamentali'!$L$3,
  ISNUMBER(SEARCH("Promovarea inovației și inițierea schimbării - nivel operațional", E79)), 'Indicatori comportamentali'!$L$4,
  ISNUMBER(SEARCH("Promovarea inovației și inițierea schimbării - nivel extins", E79)), 'Indicatori comportamentali'!$L$5,
  ISNUMBER(SEARCH("Promovarea inovației și inițierea schimbării - nivel strategic", E79)), 'Indicatori comportamentali'!$L$6,
  TRUE, "-"
)</f>
        <v>-</v>
      </c>
    </row>
    <row r="80" spans="1:27" ht="172.8" x14ac:dyDescent="0.3">
      <c r="A80" t="s">
        <v>134</v>
      </c>
      <c r="B80" t="s">
        <v>75</v>
      </c>
      <c r="C80" t="s">
        <v>164</v>
      </c>
      <c r="D80" t="str">
        <f t="shared" si="12"/>
        <v>Agent vamal, grad principal</v>
      </c>
      <c r="E80" s="32" t="s">
        <v>78</v>
      </c>
      <c r="F80" t="str">
        <f t="shared" si="13"/>
        <v>Agent vamal, grad principal</v>
      </c>
      <c r="G80" s="31" t="str" cm="1">
        <f t="array" ref="G80">_xlfn.IFS(
  ISNUMBER(SEARCH("Rezolvarea de probleme și luarea deciziilor - nivel elementar", E80)), 'Indicatori comportamentali'!$B$3,
  ISNUMBER(SEARCH("Rezolvarea de probleme și luarea deciziilor - nivel operațional", E80)), 'Indicatori comportamentali'!$B$4,
  ISNUMBER(SEARCH("Rezolvarea de probleme și luarea deciziilor - nivel extins", E80)), 'Indicatori comportamentali'!$B$5,
  ISNUMBER(SEARCH("Rezolvarea de probleme și luarea deciziilor - nivel strategic", E80)),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80" t="str">
        <f t="shared" si="14"/>
        <v>Agent vamal, grad principal</v>
      </c>
      <c r="I80" s="31" t="str" cm="1">
        <f t="array" ref="I80">_xlfn.IFS(
  ISNUMBER(SEARCH("Inițiativă - nivel elementar", E80)), 'Indicatori comportamentali'!$C$3,
  ISNUMBER(SEARCH("Inițiativă - nivel operațional", E80)), 'Indicatori comportamentali'!$C$4,
  ISNUMBER(SEARCH("Inițiativă - nivel extins", E80)), 'Indicatori comportamentali'!$C$5,
  ISNUMBER(SEARCH("Inițiativă - nivel strategic", E80)),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80" t="str">
        <f t="shared" si="15"/>
        <v>Agent vamal, grad principal</v>
      </c>
      <c r="K80" s="31" t="str" cm="1">
        <f t="array" ref="K80">_xlfn.IFS(
  ISNUMBER(SEARCH("Planificare și organizare - nivel elementar", E80)), 'Indicatori comportamentali'!$D$3,
  ISNUMBER(SEARCH("Planificare și organizare - nivel operațional", E80)), 'Indicatori comportamentali'!$D$4,
  ISNUMBER(SEARCH("Planificare și organizare - nivel extins", E80)), 'Indicatori comportamentali'!$D$5,
  ISNUMBER(SEARCH("Planificare și organizare - nivel strategic", E80)),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80" t="str">
        <f t="shared" si="16"/>
        <v>Agent vamal, grad principal</v>
      </c>
      <c r="M80" s="31" t="str" cm="1">
        <f t="array" ref="M80">_xlfn.IFS(
  ISNUMBER(SEARCH("Comunicare - nivel elementar", E80)), 'Indicatori comportamentali'!$E$3,
  ISNUMBER(SEARCH("Comunicare - nivel operațional", E80)), 'Indicatori comportamentali'!$E$4,
  ISNUMBER(SEARCH("Comunicare - nivel extins", E80)), 'Indicatori comportamentali'!$E$5,
  ISNUMBER(SEARCH("Comunicare - nivel strategic", E80)),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80" t="str">
        <f t="shared" si="17"/>
        <v>Agent vamal, grad principal</v>
      </c>
      <c r="O80" s="31" t="str" cm="1">
        <f t="array" ref="O80">_xlfn.IFS(
  ISNUMBER(SEARCH("Lucru în echipă - nivel elementar", E80)), 'Indicatori comportamentali'!$F$3,
  ISNUMBER(SEARCH("Lucru în echipă - nivel operațional", E80)), 'Indicatori comportamentali'!$F$4,
  ISNUMBER(SEARCH("Lucru în echipă - nivel extins", E80)), 'Indicatori comportamentali'!$F$5,
  ISNUMBER(SEARCH("Lucru în echipă - nivel strategic", E80)),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80" t="str">
        <f t="shared" si="18"/>
        <v>Agent vamal, grad principal</v>
      </c>
      <c r="Q80" s="31" t="str" cm="1">
        <f t="array" ref="Q80">_xlfn.IFS(
  ISNUMBER(SEARCH("Orientare către cetățean - nivel elementar", E80)), 'Indicatori comportamentali'!$G$3,
  ISNUMBER(SEARCH("Orientare către cetățean - nivel operațional", E80)), 'Indicatori comportamentali'!$G$4,
  ISNUMBER(SEARCH("Orientare către cetățean - nivel extins", E80)), 'Indicatori comportamentali'!$G$5,
  ISNUMBER(SEARCH("Orientare către cetățean - nivel strategic", E80)),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80" t="str">
        <f t="shared" si="19"/>
        <v>Agent vamal, grad principal</v>
      </c>
      <c r="S80" s="31" t="str" cm="1">
        <f t="array" ref="S80">_xlfn.IFS(
  ISNUMBER(SEARCH("Integritate - nivel elementar", E80)), 'Indicatori comportamentali'!$H$3,
  ISNUMBER(SEARCH("Integritate - nivel operațional", E80)), 'Indicatori comportamentali'!$H$4,
  ISNUMBER(SEARCH("Integritate - nivel extins", E80)), 'Indicatori comportamentali'!$H$5,
  ISNUMBER(SEARCH("Integritate - nivel strategic", E80)),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80" t="str">
        <f t="shared" si="20"/>
        <v>Agent vamal, grad principal</v>
      </c>
      <c r="U80" s="31" t="str" cm="1">
        <f t="array" ref="U80">_xlfn.IFS(
  ISNUMBER(SEARCH("Managementul performanței - nivel elementar", E80)), 'Indicatori comportamentali'!$I$3,
  ISNUMBER(SEARCH("Managementul performanței - nivel operațional", E80)), 'Indicatori comportamentali'!$I$4,
  ISNUMBER(SEARCH("Managementul performanței - nivel extins", E80)), 'Indicatori comportamentali'!$I$5,
  ISNUMBER(SEARCH("Managementul performanței - nivel strategic", E80)), 'Indicatori comportamentali'!$I$6,
  TRUE, "-"
)</f>
        <v>-</v>
      </c>
      <c r="V80" t="str">
        <f t="shared" si="21"/>
        <v>Agent vamal, grad principal</v>
      </c>
      <c r="W80" s="31" t="str" cm="1">
        <f t="array" ref="W80">_xlfn.IFS(
  ISNUMBER(SEARCH("Dezvoltarea echipei - nivel elementar", E80)), 'Indicatori comportamentali'!$J$3,
  ISNUMBER(SEARCH("Dezvoltarea echipei - nivel operațional", E80)), 'Indicatori comportamentali'!$J$4,
  ISNUMBER(SEARCH("Dezvoltarea echipei - nivel extins", E80)), 'Indicatori comportamentali'!$J$5,
  ISNUMBER(SEARCH("Dezvoltarea echipei - nivel strategic", E80)), 'Indicatori comportamentali'!$J$6,
  TRUE, "-"
)</f>
        <v>-</v>
      </c>
      <c r="X80" t="str">
        <f t="shared" si="22"/>
        <v>Agent vamal, grad principal</v>
      </c>
      <c r="Y80" s="31" t="str" cm="1">
        <f t="array" ref="Y80">_xlfn.IFS(
  ISNUMBER(SEARCH("Generarea angajamentului - nivel elementar", E80)), 'Indicatori comportamentali'!$K$3,
  ISNUMBER(SEARCH("Generarea angajamentului - nivel operațional", E80)), 'Indicatori comportamentali'!$K$4,
  ISNUMBER(SEARCH("Generarea angajamentului - nivel extins", E80)), 'Indicatori comportamentali'!$K$5,
  ISNUMBER(SEARCH("Generarea angajamentului - nivel strategic", E80)), 'Indicatori comportamentali'!$K$6,
  TRUE, "-"
)</f>
        <v>-</v>
      </c>
      <c r="Z80" t="str">
        <f t="shared" si="23"/>
        <v>Agent vamal, grad principal</v>
      </c>
      <c r="AA80" s="31" t="str" cm="1">
        <f t="array" ref="AA80">_xlfn.IFS(
  ISNUMBER(SEARCH("Promovarea inovației și inițierea schimbării - nivel elementar", E80)), 'Indicatori comportamentali'!$L$3,
  ISNUMBER(SEARCH("Promovarea inovației și inițierea schimbării - nivel operațional", E80)), 'Indicatori comportamentali'!$L$4,
  ISNUMBER(SEARCH("Promovarea inovației și inițierea schimbării - nivel extins", E80)), 'Indicatori comportamentali'!$L$5,
  ISNUMBER(SEARCH("Promovarea inovației și inițierea schimbării - nivel strategic", E80)), 'Indicatori comportamentali'!$L$6,
  TRUE, "-"
)</f>
        <v>-</v>
      </c>
    </row>
    <row r="81" spans="1:27" ht="172.8" x14ac:dyDescent="0.3">
      <c r="A81" t="s">
        <v>134</v>
      </c>
      <c r="B81" t="s">
        <v>76</v>
      </c>
      <c r="C81" t="s">
        <v>164</v>
      </c>
      <c r="D81" t="str">
        <f t="shared" si="12"/>
        <v>Agent vamal, grad superior</v>
      </c>
      <c r="E81" s="32" t="s">
        <v>78</v>
      </c>
      <c r="F81" t="str">
        <f t="shared" si="13"/>
        <v>Agent vamal, grad superior</v>
      </c>
      <c r="G81" s="31" t="str" cm="1">
        <f t="array" ref="G81">_xlfn.IFS(
  ISNUMBER(SEARCH("Rezolvarea de probleme și luarea deciziilor - nivel elementar", E81)), 'Indicatori comportamentali'!$B$3,
  ISNUMBER(SEARCH("Rezolvarea de probleme și luarea deciziilor - nivel operațional", E81)), 'Indicatori comportamentali'!$B$4,
  ISNUMBER(SEARCH("Rezolvarea de probleme și luarea deciziilor - nivel extins", E81)), 'Indicatori comportamentali'!$B$5,
  ISNUMBER(SEARCH("Rezolvarea de probleme și luarea deciziilor - nivel strategic", E81)),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81" t="str">
        <f t="shared" si="14"/>
        <v>Agent vamal, grad superior</v>
      </c>
      <c r="I81" s="31" t="str" cm="1">
        <f t="array" ref="I81">_xlfn.IFS(
  ISNUMBER(SEARCH("Inițiativă - nivel elementar", E81)), 'Indicatori comportamentali'!$C$3,
  ISNUMBER(SEARCH("Inițiativă - nivel operațional", E81)), 'Indicatori comportamentali'!$C$4,
  ISNUMBER(SEARCH("Inițiativă - nivel extins", E81)), 'Indicatori comportamentali'!$C$5,
  ISNUMBER(SEARCH("Inițiativă - nivel strategic", E81)),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81" t="str">
        <f t="shared" si="15"/>
        <v>Agent vamal, grad superior</v>
      </c>
      <c r="K81" s="31" t="str" cm="1">
        <f t="array" ref="K81">_xlfn.IFS(
  ISNUMBER(SEARCH("Planificare și organizare - nivel elementar", E81)), 'Indicatori comportamentali'!$D$3,
  ISNUMBER(SEARCH("Planificare și organizare - nivel operațional", E81)), 'Indicatori comportamentali'!$D$4,
  ISNUMBER(SEARCH("Planificare și organizare - nivel extins", E81)), 'Indicatori comportamentali'!$D$5,
  ISNUMBER(SEARCH("Planificare și organizare - nivel strategic", E81)),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81" t="str">
        <f t="shared" si="16"/>
        <v>Agent vamal, grad superior</v>
      </c>
      <c r="M81" s="31" t="str" cm="1">
        <f t="array" ref="M81">_xlfn.IFS(
  ISNUMBER(SEARCH("Comunicare - nivel elementar", E81)), 'Indicatori comportamentali'!$E$3,
  ISNUMBER(SEARCH("Comunicare - nivel operațional", E81)), 'Indicatori comportamentali'!$E$4,
  ISNUMBER(SEARCH("Comunicare - nivel extins", E81)), 'Indicatori comportamentali'!$E$5,
  ISNUMBER(SEARCH("Comunicare - nivel strategic", E81)),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81" t="str">
        <f t="shared" si="17"/>
        <v>Agent vamal, grad superior</v>
      </c>
      <c r="O81" s="31" t="str" cm="1">
        <f t="array" ref="O81">_xlfn.IFS(
  ISNUMBER(SEARCH("Lucru în echipă - nivel elementar", E81)), 'Indicatori comportamentali'!$F$3,
  ISNUMBER(SEARCH("Lucru în echipă - nivel operațional", E81)), 'Indicatori comportamentali'!$F$4,
  ISNUMBER(SEARCH("Lucru în echipă - nivel extins", E81)), 'Indicatori comportamentali'!$F$5,
  ISNUMBER(SEARCH("Lucru în echipă - nivel strategic", E81)),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81" t="str">
        <f t="shared" si="18"/>
        <v>Agent vamal, grad superior</v>
      </c>
      <c r="Q81" s="31" t="str" cm="1">
        <f t="array" ref="Q81">_xlfn.IFS(
  ISNUMBER(SEARCH("Orientare către cetățean - nivel elementar", E81)), 'Indicatori comportamentali'!$G$3,
  ISNUMBER(SEARCH("Orientare către cetățean - nivel operațional", E81)), 'Indicatori comportamentali'!$G$4,
  ISNUMBER(SEARCH("Orientare către cetățean - nivel extins", E81)), 'Indicatori comportamentali'!$G$5,
  ISNUMBER(SEARCH("Orientare către cetățean - nivel strategic", E81)),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81" t="str">
        <f t="shared" si="19"/>
        <v>Agent vamal, grad superior</v>
      </c>
      <c r="S81" s="31" t="str" cm="1">
        <f t="array" ref="S81">_xlfn.IFS(
  ISNUMBER(SEARCH("Integritate - nivel elementar", E81)), 'Indicatori comportamentali'!$H$3,
  ISNUMBER(SEARCH("Integritate - nivel operațional", E81)), 'Indicatori comportamentali'!$H$4,
  ISNUMBER(SEARCH("Integritate - nivel extins", E81)), 'Indicatori comportamentali'!$H$5,
  ISNUMBER(SEARCH("Integritate - nivel strategic", E81)),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81" t="str">
        <f t="shared" si="20"/>
        <v>Agent vamal, grad superior</v>
      </c>
      <c r="U81" s="31" t="str" cm="1">
        <f t="array" ref="U81">_xlfn.IFS(
  ISNUMBER(SEARCH("Managementul performanței - nivel elementar", E81)), 'Indicatori comportamentali'!$I$3,
  ISNUMBER(SEARCH("Managementul performanței - nivel operațional", E81)), 'Indicatori comportamentali'!$I$4,
  ISNUMBER(SEARCH("Managementul performanței - nivel extins", E81)), 'Indicatori comportamentali'!$I$5,
  ISNUMBER(SEARCH("Managementul performanței - nivel strategic", E81)), 'Indicatori comportamentali'!$I$6,
  TRUE, "-"
)</f>
        <v>-</v>
      </c>
      <c r="V81" t="str">
        <f t="shared" si="21"/>
        <v>Agent vamal, grad superior</v>
      </c>
      <c r="W81" s="31" t="str" cm="1">
        <f t="array" ref="W81">_xlfn.IFS(
  ISNUMBER(SEARCH("Dezvoltarea echipei - nivel elementar", E81)), 'Indicatori comportamentali'!$J$3,
  ISNUMBER(SEARCH("Dezvoltarea echipei - nivel operațional", E81)), 'Indicatori comportamentali'!$J$4,
  ISNUMBER(SEARCH("Dezvoltarea echipei - nivel extins", E81)), 'Indicatori comportamentali'!$J$5,
  ISNUMBER(SEARCH("Dezvoltarea echipei - nivel strategic", E81)), 'Indicatori comportamentali'!$J$6,
  TRUE, "-"
)</f>
        <v>-</v>
      </c>
      <c r="X81" t="str">
        <f t="shared" si="22"/>
        <v>Agent vamal, grad superior</v>
      </c>
      <c r="Y81" s="31" t="str" cm="1">
        <f t="array" ref="Y81">_xlfn.IFS(
  ISNUMBER(SEARCH("Generarea angajamentului - nivel elementar", E81)), 'Indicatori comportamentali'!$K$3,
  ISNUMBER(SEARCH("Generarea angajamentului - nivel operațional", E81)), 'Indicatori comportamentali'!$K$4,
  ISNUMBER(SEARCH("Generarea angajamentului - nivel extins", E81)), 'Indicatori comportamentali'!$K$5,
  ISNUMBER(SEARCH("Generarea angajamentului - nivel strategic", E81)), 'Indicatori comportamentali'!$K$6,
  TRUE, "-"
)</f>
        <v>-</v>
      </c>
      <c r="Z81" t="str">
        <f t="shared" si="23"/>
        <v>Agent vamal, grad superior</v>
      </c>
      <c r="AA81" s="31" t="str" cm="1">
        <f t="array" ref="AA81">_xlfn.IFS(
  ISNUMBER(SEARCH("Promovarea inovației și inițierea schimbării - nivel elementar", E81)), 'Indicatori comportamentali'!$L$3,
  ISNUMBER(SEARCH("Promovarea inovației și inițierea schimbării - nivel operațional", E81)), 'Indicatori comportamentali'!$L$4,
  ISNUMBER(SEARCH("Promovarea inovației și inițierea schimbării - nivel extins", E81)), 'Indicatori comportamentali'!$L$5,
  ISNUMBER(SEARCH("Promovarea inovației și inițierea schimbării - nivel strategic", E81)), 'Indicatori comportamentali'!$L$6,
  TRUE, "-"
)</f>
        <v>-</v>
      </c>
    </row>
    <row r="82" spans="1:27" ht="158.4" x14ac:dyDescent="0.3">
      <c r="A82" t="s">
        <v>135</v>
      </c>
      <c r="B82" t="s">
        <v>73</v>
      </c>
      <c r="C82" t="s">
        <v>164</v>
      </c>
      <c r="D82" t="str">
        <f t="shared" si="12"/>
        <v>Analist evaluare-examinare, grad debutant</v>
      </c>
      <c r="E82" s="32" t="s">
        <v>79</v>
      </c>
      <c r="F82" t="str">
        <f t="shared" si="13"/>
        <v>Analist evaluare-examinare, grad debutant</v>
      </c>
      <c r="G82" s="31" t="str" cm="1">
        <f t="array" ref="G82">_xlfn.IFS(
  ISNUMBER(SEARCH("Rezolvarea de probleme și luarea deciziilor - nivel elementar", E82)), 'Indicatori comportamentali'!$B$3,
  ISNUMBER(SEARCH("Rezolvarea de probleme și luarea deciziilor - nivel operațional", E82)), 'Indicatori comportamentali'!$B$4,
  ISNUMBER(SEARCH("Rezolvarea de probleme și luarea deciziilor - nivel extins", E82)), 'Indicatori comportamentali'!$B$5,
  ISNUMBER(SEARCH("Rezolvarea de probleme și luarea deciziilor - nivel strategic", E82)),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82" t="str">
        <f t="shared" si="14"/>
        <v>Analist evaluare-examinare, grad debutant</v>
      </c>
      <c r="I82" s="31" t="str" cm="1">
        <f t="array" ref="I82">_xlfn.IFS(
  ISNUMBER(SEARCH("Inițiativă - nivel elementar", E82)), 'Indicatori comportamentali'!$C$3,
  ISNUMBER(SEARCH("Inițiativă - nivel operațional", E82)), 'Indicatori comportamentali'!$C$4,
  ISNUMBER(SEARCH("Inițiativă - nivel extins", E82)), 'Indicatori comportamentali'!$C$5,
  ISNUMBER(SEARCH("Inițiativă - nivel strategic", E82)),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82" t="str">
        <f t="shared" si="15"/>
        <v>Analist evaluare-examinare, grad debutant</v>
      </c>
      <c r="K82" s="31" t="str" cm="1">
        <f t="array" ref="K82">_xlfn.IFS(
  ISNUMBER(SEARCH("Planificare și organizare - nivel elementar", E82)), 'Indicatori comportamentali'!$D$3,
  ISNUMBER(SEARCH("Planificare și organizare - nivel operațional", E82)), 'Indicatori comportamentali'!$D$4,
  ISNUMBER(SEARCH("Planificare și organizare - nivel extins", E82)), 'Indicatori comportamentali'!$D$5,
  ISNUMBER(SEARCH("Planificare și organizare - nivel strategic", E82)),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82" t="str">
        <f t="shared" si="16"/>
        <v>Analist evaluare-examinare, grad debutant</v>
      </c>
      <c r="M82" s="31" t="str" cm="1">
        <f t="array" ref="M82">_xlfn.IFS(
  ISNUMBER(SEARCH("Comunicare - nivel elementar", E82)), 'Indicatori comportamentali'!$E$3,
  ISNUMBER(SEARCH("Comunicare - nivel operațional", E82)), 'Indicatori comportamentali'!$E$4,
  ISNUMBER(SEARCH("Comunicare - nivel extins", E82)), 'Indicatori comportamentali'!$E$5,
  ISNUMBER(SEARCH("Comunicare - nivel strategic", E82)),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82" t="str">
        <f t="shared" si="17"/>
        <v>Analist evaluare-examinare, grad debutant</v>
      </c>
      <c r="O82" s="31" t="str" cm="1">
        <f t="array" ref="O82">_xlfn.IFS(
  ISNUMBER(SEARCH("Lucru în echipă - nivel elementar", E82)), 'Indicatori comportamentali'!$F$3,
  ISNUMBER(SEARCH("Lucru în echipă - nivel operațional", E82)), 'Indicatori comportamentali'!$F$4,
  ISNUMBER(SEARCH("Lucru în echipă - nivel extins", E82)), 'Indicatori comportamentali'!$F$5,
  ISNUMBER(SEARCH("Lucru în echipă - nivel strategic", E82)),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82" t="str">
        <f t="shared" si="18"/>
        <v>Analist evaluare-examinare, grad debutant</v>
      </c>
      <c r="Q82" s="31" t="str" cm="1">
        <f t="array" ref="Q82">_xlfn.IFS(
  ISNUMBER(SEARCH("Orientare către cetățean - nivel elementar", E82)), 'Indicatori comportamentali'!$G$3,
  ISNUMBER(SEARCH("Orientare către cetățean - nivel operațional", E82)), 'Indicatori comportamentali'!$G$4,
  ISNUMBER(SEARCH("Orientare către cetățean - nivel extins", E82)), 'Indicatori comportamentali'!$G$5,
  ISNUMBER(SEARCH("Orientare către cetățean - nivel strategic", E82)),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82" t="str">
        <f t="shared" si="19"/>
        <v>Analist evaluare-examinare, grad debutant</v>
      </c>
      <c r="S82" s="31" t="str" cm="1">
        <f t="array" ref="S82">_xlfn.IFS(
  ISNUMBER(SEARCH("Integritate - nivel elementar", E82)), 'Indicatori comportamentali'!$H$3,
  ISNUMBER(SEARCH("Integritate - nivel operațional", E82)), 'Indicatori comportamentali'!$H$4,
  ISNUMBER(SEARCH("Integritate - nivel extins", E82)), 'Indicatori comportamentali'!$H$5,
  ISNUMBER(SEARCH("Integritate - nivel strategic", E82)),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82" t="str">
        <f t="shared" si="20"/>
        <v>Analist evaluare-examinare, grad debutant</v>
      </c>
      <c r="U82" s="31" t="str" cm="1">
        <f t="array" ref="U82">_xlfn.IFS(
  ISNUMBER(SEARCH("Managementul performanței - nivel elementar", E82)), 'Indicatori comportamentali'!$I$3,
  ISNUMBER(SEARCH("Managementul performanței - nivel operațional", E82)), 'Indicatori comportamentali'!$I$4,
  ISNUMBER(SEARCH("Managementul performanței - nivel extins", E82)), 'Indicatori comportamentali'!$I$5,
  ISNUMBER(SEARCH("Managementul performanței - nivel strategic", E82)), 'Indicatori comportamentali'!$I$6,
  TRUE, "-"
)</f>
        <v>-</v>
      </c>
      <c r="V82" t="str">
        <f t="shared" si="21"/>
        <v>Analist evaluare-examinare, grad debutant</v>
      </c>
      <c r="W82" s="31" t="str" cm="1">
        <f t="array" ref="W82">_xlfn.IFS(
  ISNUMBER(SEARCH("Dezvoltarea echipei - nivel elementar", E82)), 'Indicatori comportamentali'!$J$3,
  ISNUMBER(SEARCH("Dezvoltarea echipei - nivel operațional", E82)), 'Indicatori comportamentali'!$J$4,
  ISNUMBER(SEARCH("Dezvoltarea echipei - nivel extins", E82)), 'Indicatori comportamentali'!$J$5,
  ISNUMBER(SEARCH("Dezvoltarea echipei - nivel strategic", E82)), 'Indicatori comportamentali'!$J$6,
  TRUE, "-"
)</f>
        <v>-</v>
      </c>
      <c r="X82" t="str">
        <f t="shared" si="22"/>
        <v>Analist evaluare-examinare, grad debutant</v>
      </c>
      <c r="Y82" s="31" t="str" cm="1">
        <f t="array" ref="Y82">_xlfn.IFS(
  ISNUMBER(SEARCH("Generarea angajamentului - nivel elementar", E82)), 'Indicatori comportamentali'!$K$3,
  ISNUMBER(SEARCH("Generarea angajamentului - nivel operațional", E82)), 'Indicatori comportamentali'!$K$4,
  ISNUMBER(SEARCH("Generarea angajamentului - nivel extins", E82)), 'Indicatori comportamentali'!$K$5,
  ISNUMBER(SEARCH("Generarea angajamentului - nivel strategic", E82)), 'Indicatori comportamentali'!$K$6,
  TRUE, "-"
)</f>
        <v>-</v>
      </c>
      <c r="Z82" t="str">
        <f t="shared" si="23"/>
        <v>Analist evaluare-examinare, grad debutant</v>
      </c>
      <c r="AA82" s="31" t="str" cm="1">
        <f t="array" ref="AA82">_xlfn.IFS(
  ISNUMBER(SEARCH("Promovarea inovației și inițierea schimbării - nivel elementar", E82)), 'Indicatori comportamentali'!$L$3,
  ISNUMBER(SEARCH("Promovarea inovației și inițierea schimbării - nivel operațional", E82)), 'Indicatori comportamentali'!$L$4,
  ISNUMBER(SEARCH("Promovarea inovației și inițierea schimbării - nivel extins", E82)), 'Indicatori comportamentali'!$L$5,
  ISNUMBER(SEARCH("Promovarea inovației și inițierea schimbării - nivel strategic", E82)), 'Indicatori comportamentali'!$L$6,
  TRUE, "-"
)</f>
        <v>-</v>
      </c>
    </row>
    <row r="83" spans="1:27" ht="158.4" x14ac:dyDescent="0.3">
      <c r="A83" t="s">
        <v>135</v>
      </c>
      <c r="B83" t="s">
        <v>74</v>
      </c>
      <c r="C83" t="s">
        <v>164</v>
      </c>
      <c r="D83" t="str">
        <f t="shared" si="12"/>
        <v>Analist evaluare-examinare, grad asistent</v>
      </c>
      <c r="E83" s="32" t="s">
        <v>79</v>
      </c>
      <c r="F83" t="str">
        <f t="shared" si="13"/>
        <v>Analist evaluare-examinare, grad asistent</v>
      </c>
      <c r="G83" s="31" t="str" cm="1">
        <f t="array" ref="G83">_xlfn.IFS(
  ISNUMBER(SEARCH("Rezolvarea de probleme și luarea deciziilor - nivel elementar", E83)), 'Indicatori comportamentali'!$B$3,
  ISNUMBER(SEARCH("Rezolvarea de probleme și luarea deciziilor - nivel operațional", E83)), 'Indicatori comportamentali'!$B$4,
  ISNUMBER(SEARCH("Rezolvarea de probleme și luarea deciziilor - nivel extins", E83)), 'Indicatori comportamentali'!$B$5,
  ISNUMBER(SEARCH("Rezolvarea de probleme și luarea deciziilor - nivel strategic", E83)),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83" t="str">
        <f t="shared" si="14"/>
        <v>Analist evaluare-examinare, grad asistent</v>
      </c>
      <c r="I83" s="31" t="str" cm="1">
        <f t="array" ref="I83">_xlfn.IFS(
  ISNUMBER(SEARCH("Inițiativă - nivel elementar", E83)), 'Indicatori comportamentali'!$C$3,
  ISNUMBER(SEARCH("Inițiativă - nivel operațional", E83)), 'Indicatori comportamentali'!$C$4,
  ISNUMBER(SEARCH("Inițiativă - nivel extins", E83)), 'Indicatori comportamentali'!$C$5,
  ISNUMBER(SEARCH("Inițiativă - nivel strategic", E83)),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83" t="str">
        <f t="shared" si="15"/>
        <v>Analist evaluare-examinare, grad asistent</v>
      </c>
      <c r="K83" s="31" t="str" cm="1">
        <f t="array" ref="K83">_xlfn.IFS(
  ISNUMBER(SEARCH("Planificare și organizare - nivel elementar", E83)), 'Indicatori comportamentali'!$D$3,
  ISNUMBER(SEARCH("Planificare și organizare - nivel operațional", E83)), 'Indicatori comportamentali'!$D$4,
  ISNUMBER(SEARCH("Planificare și organizare - nivel extins", E83)), 'Indicatori comportamentali'!$D$5,
  ISNUMBER(SEARCH("Planificare și organizare - nivel strategic", E83)),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83" t="str">
        <f t="shared" si="16"/>
        <v>Analist evaluare-examinare, grad asistent</v>
      </c>
      <c r="M83" s="31" t="str" cm="1">
        <f t="array" ref="M83">_xlfn.IFS(
  ISNUMBER(SEARCH("Comunicare - nivel elementar", E83)), 'Indicatori comportamentali'!$E$3,
  ISNUMBER(SEARCH("Comunicare - nivel operațional", E83)), 'Indicatori comportamentali'!$E$4,
  ISNUMBER(SEARCH("Comunicare - nivel extins", E83)), 'Indicatori comportamentali'!$E$5,
  ISNUMBER(SEARCH("Comunicare - nivel strategic", E83)),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83" t="str">
        <f t="shared" si="17"/>
        <v>Analist evaluare-examinare, grad asistent</v>
      </c>
      <c r="O83" s="31" t="str" cm="1">
        <f t="array" ref="O83">_xlfn.IFS(
  ISNUMBER(SEARCH("Lucru în echipă - nivel elementar", E83)), 'Indicatori comportamentali'!$F$3,
  ISNUMBER(SEARCH("Lucru în echipă - nivel operațional", E83)), 'Indicatori comportamentali'!$F$4,
  ISNUMBER(SEARCH("Lucru în echipă - nivel extins", E83)), 'Indicatori comportamentali'!$F$5,
  ISNUMBER(SEARCH("Lucru în echipă - nivel strategic", E83)),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83" t="str">
        <f t="shared" si="18"/>
        <v>Analist evaluare-examinare, grad asistent</v>
      </c>
      <c r="Q83" s="31" t="str" cm="1">
        <f t="array" ref="Q83">_xlfn.IFS(
  ISNUMBER(SEARCH("Orientare către cetățean - nivel elementar", E83)), 'Indicatori comportamentali'!$G$3,
  ISNUMBER(SEARCH("Orientare către cetățean - nivel operațional", E83)), 'Indicatori comportamentali'!$G$4,
  ISNUMBER(SEARCH("Orientare către cetățean - nivel extins", E83)), 'Indicatori comportamentali'!$G$5,
  ISNUMBER(SEARCH("Orientare către cetățean - nivel strategic", E83)),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83" t="str">
        <f t="shared" si="19"/>
        <v>Analist evaluare-examinare, grad asistent</v>
      </c>
      <c r="S83" s="31" t="str" cm="1">
        <f t="array" ref="S83">_xlfn.IFS(
  ISNUMBER(SEARCH("Integritate - nivel elementar", E83)), 'Indicatori comportamentali'!$H$3,
  ISNUMBER(SEARCH("Integritate - nivel operațional", E83)), 'Indicatori comportamentali'!$H$4,
  ISNUMBER(SEARCH("Integritate - nivel extins", E83)), 'Indicatori comportamentali'!$H$5,
  ISNUMBER(SEARCH("Integritate - nivel strategic", E83)),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83" t="str">
        <f t="shared" si="20"/>
        <v>Analist evaluare-examinare, grad asistent</v>
      </c>
      <c r="U83" s="31" t="str" cm="1">
        <f t="array" ref="U83">_xlfn.IFS(
  ISNUMBER(SEARCH("Managementul performanței - nivel elementar", E83)), 'Indicatori comportamentali'!$I$3,
  ISNUMBER(SEARCH("Managementul performanței - nivel operațional", E83)), 'Indicatori comportamentali'!$I$4,
  ISNUMBER(SEARCH("Managementul performanței - nivel extins", E83)), 'Indicatori comportamentali'!$I$5,
  ISNUMBER(SEARCH("Managementul performanței - nivel strategic", E83)), 'Indicatori comportamentali'!$I$6,
  TRUE, "-"
)</f>
        <v>-</v>
      </c>
      <c r="V83" t="str">
        <f t="shared" si="21"/>
        <v>Analist evaluare-examinare, grad asistent</v>
      </c>
      <c r="W83" s="31" t="str" cm="1">
        <f t="array" ref="W83">_xlfn.IFS(
  ISNUMBER(SEARCH("Dezvoltarea echipei - nivel elementar", E83)), 'Indicatori comportamentali'!$J$3,
  ISNUMBER(SEARCH("Dezvoltarea echipei - nivel operațional", E83)), 'Indicatori comportamentali'!$J$4,
  ISNUMBER(SEARCH("Dezvoltarea echipei - nivel extins", E83)), 'Indicatori comportamentali'!$J$5,
  ISNUMBER(SEARCH("Dezvoltarea echipei - nivel strategic", E83)), 'Indicatori comportamentali'!$J$6,
  TRUE, "-"
)</f>
        <v>-</v>
      </c>
      <c r="X83" t="str">
        <f t="shared" si="22"/>
        <v>Analist evaluare-examinare, grad asistent</v>
      </c>
      <c r="Y83" s="31" t="str" cm="1">
        <f t="array" ref="Y83">_xlfn.IFS(
  ISNUMBER(SEARCH("Generarea angajamentului - nivel elementar", E83)), 'Indicatori comportamentali'!$K$3,
  ISNUMBER(SEARCH("Generarea angajamentului - nivel operațional", E83)), 'Indicatori comportamentali'!$K$4,
  ISNUMBER(SEARCH("Generarea angajamentului - nivel extins", E83)), 'Indicatori comportamentali'!$K$5,
  ISNUMBER(SEARCH("Generarea angajamentului - nivel strategic", E83)), 'Indicatori comportamentali'!$K$6,
  TRUE, "-"
)</f>
        <v>-</v>
      </c>
      <c r="Z83" t="str">
        <f t="shared" si="23"/>
        <v>Analist evaluare-examinare, grad asistent</v>
      </c>
      <c r="AA83" s="31" t="str" cm="1">
        <f t="array" ref="AA83">_xlfn.IFS(
  ISNUMBER(SEARCH("Promovarea inovației și inițierea schimbării - nivel elementar", E83)), 'Indicatori comportamentali'!$L$3,
  ISNUMBER(SEARCH("Promovarea inovației și inițierea schimbării - nivel operațional", E83)), 'Indicatori comportamentali'!$L$4,
  ISNUMBER(SEARCH("Promovarea inovației și inițierea schimbării - nivel extins", E83)), 'Indicatori comportamentali'!$L$5,
  ISNUMBER(SEARCH("Promovarea inovației și inițierea schimbării - nivel strategic", E83)), 'Indicatori comportamentali'!$L$6,
  TRUE, "-"
)</f>
        <v>-</v>
      </c>
    </row>
    <row r="84" spans="1:27" ht="172.8" x14ac:dyDescent="0.3">
      <c r="A84" t="s">
        <v>135</v>
      </c>
      <c r="B84" t="s">
        <v>75</v>
      </c>
      <c r="C84" t="s">
        <v>164</v>
      </c>
      <c r="D84" t="str">
        <f t="shared" si="12"/>
        <v>Analist evaluare-examinare, grad principal</v>
      </c>
      <c r="E84" s="32" t="s">
        <v>78</v>
      </c>
      <c r="F84" t="str">
        <f t="shared" si="13"/>
        <v>Analist evaluare-examinare, grad principal</v>
      </c>
      <c r="G84" s="31" t="str" cm="1">
        <f t="array" ref="G84">_xlfn.IFS(
  ISNUMBER(SEARCH("Rezolvarea de probleme și luarea deciziilor - nivel elementar", E84)), 'Indicatori comportamentali'!$B$3,
  ISNUMBER(SEARCH("Rezolvarea de probleme și luarea deciziilor - nivel operațional", E84)), 'Indicatori comportamentali'!$B$4,
  ISNUMBER(SEARCH("Rezolvarea de probleme și luarea deciziilor - nivel extins", E84)), 'Indicatori comportamentali'!$B$5,
  ISNUMBER(SEARCH("Rezolvarea de probleme și luarea deciziilor - nivel strategic", E84)),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84" t="str">
        <f t="shared" si="14"/>
        <v>Analist evaluare-examinare, grad principal</v>
      </c>
      <c r="I84" s="31" t="str" cm="1">
        <f t="array" ref="I84">_xlfn.IFS(
  ISNUMBER(SEARCH("Inițiativă - nivel elementar", E84)), 'Indicatori comportamentali'!$C$3,
  ISNUMBER(SEARCH("Inițiativă - nivel operațional", E84)), 'Indicatori comportamentali'!$C$4,
  ISNUMBER(SEARCH("Inițiativă - nivel extins", E84)), 'Indicatori comportamentali'!$C$5,
  ISNUMBER(SEARCH("Inițiativă - nivel strategic", E84)),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84" t="str">
        <f t="shared" si="15"/>
        <v>Analist evaluare-examinare, grad principal</v>
      </c>
      <c r="K84" s="31" t="str" cm="1">
        <f t="array" ref="K84">_xlfn.IFS(
  ISNUMBER(SEARCH("Planificare și organizare - nivel elementar", E84)), 'Indicatori comportamentali'!$D$3,
  ISNUMBER(SEARCH("Planificare și organizare - nivel operațional", E84)), 'Indicatori comportamentali'!$D$4,
  ISNUMBER(SEARCH("Planificare și organizare - nivel extins", E84)), 'Indicatori comportamentali'!$D$5,
  ISNUMBER(SEARCH("Planificare și organizare - nivel strategic", E84)),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84" t="str">
        <f t="shared" si="16"/>
        <v>Analist evaluare-examinare, grad principal</v>
      </c>
      <c r="M84" s="31" t="str" cm="1">
        <f t="array" ref="M84">_xlfn.IFS(
  ISNUMBER(SEARCH("Comunicare - nivel elementar", E84)), 'Indicatori comportamentali'!$E$3,
  ISNUMBER(SEARCH("Comunicare - nivel operațional", E84)), 'Indicatori comportamentali'!$E$4,
  ISNUMBER(SEARCH("Comunicare - nivel extins", E84)), 'Indicatori comportamentali'!$E$5,
  ISNUMBER(SEARCH("Comunicare - nivel strategic", E84)),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84" t="str">
        <f t="shared" si="17"/>
        <v>Analist evaluare-examinare, grad principal</v>
      </c>
      <c r="O84" s="31" t="str" cm="1">
        <f t="array" ref="O84">_xlfn.IFS(
  ISNUMBER(SEARCH("Lucru în echipă - nivel elementar", E84)), 'Indicatori comportamentali'!$F$3,
  ISNUMBER(SEARCH("Lucru în echipă - nivel operațional", E84)), 'Indicatori comportamentali'!$F$4,
  ISNUMBER(SEARCH("Lucru în echipă - nivel extins", E84)), 'Indicatori comportamentali'!$F$5,
  ISNUMBER(SEARCH("Lucru în echipă - nivel strategic", E84)),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84" t="str">
        <f t="shared" si="18"/>
        <v>Analist evaluare-examinare, grad principal</v>
      </c>
      <c r="Q84" s="31" t="str" cm="1">
        <f t="array" ref="Q84">_xlfn.IFS(
  ISNUMBER(SEARCH("Orientare către cetățean - nivel elementar", E84)), 'Indicatori comportamentali'!$G$3,
  ISNUMBER(SEARCH("Orientare către cetățean - nivel operațional", E84)), 'Indicatori comportamentali'!$G$4,
  ISNUMBER(SEARCH("Orientare către cetățean - nivel extins", E84)), 'Indicatori comportamentali'!$G$5,
  ISNUMBER(SEARCH("Orientare către cetățean - nivel strategic", E84)),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84" t="str">
        <f t="shared" si="19"/>
        <v>Analist evaluare-examinare, grad principal</v>
      </c>
      <c r="S84" s="31" t="str" cm="1">
        <f t="array" ref="S84">_xlfn.IFS(
  ISNUMBER(SEARCH("Integritate - nivel elementar", E84)), 'Indicatori comportamentali'!$H$3,
  ISNUMBER(SEARCH("Integritate - nivel operațional", E84)), 'Indicatori comportamentali'!$H$4,
  ISNUMBER(SEARCH("Integritate - nivel extins", E84)), 'Indicatori comportamentali'!$H$5,
  ISNUMBER(SEARCH("Integritate - nivel strategic", E84)),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84" t="str">
        <f t="shared" si="20"/>
        <v>Analist evaluare-examinare, grad principal</v>
      </c>
      <c r="U84" s="31" t="str" cm="1">
        <f t="array" ref="U84">_xlfn.IFS(
  ISNUMBER(SEARCH("Managementul performanței - nivel elementar", E84)), 'Indicatori comportamentali'!$I$3,
  ISNUMBER(SEARCH("Managementul performanței - nivel operațional", E84)), 'Indicatori comportamentali'!$I$4,
  ISNUMBER(SEARCH("Managementul performanței - nivel extins", E84)), 'Indicatori comportamentali'!$I$5,
  ISNUMBER(SEARCH("Managementul performanței - nivel strategic", E84)), 'Indicatori comportamentali'!$I$6,
  TRUE, "-"
)</f>
        <v>-</v>
      </c>
      <c r="V84" t="str">
        <f t="shared" si="21"/>
        <v>Analist evaluare-examinare, grad principal</v>
      </c>
      <c r="W84" s="31" t="str" cm="1">
        <f t="array" ref="W84">_xlfn.IFS(
  ISNUMBER(SEARCH("Dezvoltarea echipei - nivel elementar", E84)), 'Indicatori comportamentali'!$J$3,
  ISNUMBER(SEARCH("Dezvoltarea echipei - nivel operațional", E84)), 'Indicatori comportamentali'!$J$4,
  ISNUMBER(SEARCH("Dezvoltarea echipei - nivel extins", E84)), 'Indicatori comportamentali'!$J$5,
  ISNUMBER(SEARCH("Dezvoltarea echipei - nivel strategic", E84)), 'Indicatori comportamentali'!$J$6,
  TRUE, "-"
)</f>
        <v>-</v>
      </c>
      <c r="X84" t="str">
        <f t="shared" si="22"/>
        <v>Analist evaluare-examinare, grad principal</v>
      </c>
      <c r="Y84" s="31" t="str" cm="1">
        <f t="array" ref="Y84">_xlfn.IFS(
  ISNUMBER(SEARCH("Generarea angajamentului - nivel elementar", E84)), 'Indicatori comportamentali'!$K$3,
  ISNUMBER(SEARCH("Generarea angajamentului - nivel operațional", E84)), 'Indicatori comportamentali'!$K$4,
  ISNUMBER(SEARCH("Generarea angajamentului - nivel extins", E84)), 'Indicatori comportamentali'!$K$5,
  ISNUMBER(SEARCH("Generarea angajamentului - nivel strategic", E84)), 'Indicatori comportamentali'!$K$6,
  TRUE, "-"
)</f>
        <v>-</v>
      </c>
      <c r="Z84" t="str">
        <f t="shared" si="23"/>
        <v>Analist evaluare-examinare, grad principal</v>
      </c>
      <c r="AA84" s="31" t="str" cm="1">
        <f t="array" ref="AA84">_xlfn.IFS(
  ISNUMBER(SEARCH("Promovarea inovației și inițierea schimbării - nivel elementar", E84)), 'Indicatori comportamentali'!$L$3,
  ISNUMBER(SEARCH("Promovarea inovației și inițierea schimbării - nivel operațional", E84)), 'Indicatori comportamentali'!$L$4,
  ISNUMBER(SEARCH("Promovarea inovației și inițierea schimbării - nivel extins", E84)), 'Indicatori comportamentali'!$L$5,
  ISNUMBER(SEARCH("Promovarea inovației și inițierea schimbării - nivel strategic", E84)), 'Indicatori comportamentali'!$L$6,
  TRUE, "-"
)</f>
        <v>-</v>
      </c>
    </row>
    <row r="85" spans="1:27" ht="172.8" x14ac:dyDescent="0.3">
      <c r="A85" t="s">
        <v>135</v>
      </c>
      <c r="B85" t="s">
        <v>76</v>
      </c>
      <c r="C85" t="s">
        <v>164</v>
      </c>
      <c r="D85" t="str">
        <f t="shared" si="12"/>
        <v>Analist evaluare-examinare, grad superior</v>
      </c>
      <c r="E85" s="32" t="s">
        <v>78</v>
      </c>
      <c r="F85" t="str">
        <f t="shared" si="13"/>
        <v>Analist evaluare-examinare, grad superior</v>
      </c>
      <c r="G85" s="31" t="str" cm="1">
        <f t="array" ref="G85">_xlfn.IFS(
  ISNUMBER(SEARCH("Rezolvarea de probleme și luarea deciziilor - nivel elementar", E85)), 'Indicatori comportamentali'!$B$3,
  ISNUMBER(SEARCH("Rezolvarea de probleme și luarea deciziilor - nivel operațional", E85)), 'Indicatori comportamentali'!$B$4,
  ISNUMBER(SEARCH("Rezolvarea de probleme și luarea deciziilor - nivel extins", E85)), 'Indicatori comportamentali'!$B$5,
  ISNUMBER(SEARCH("Rezolvarea de probleme și luarea deciziilor - nivel strategic", E85)),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85" t="str">
        <f t="shared" si="14"/>
        <v>Analist evaluare-examinare, grad superior</v>
      </c>
      <c r="I85" s="31" t="str" cm="1">
        <f t="array" ref="I85">_xlfn.IFS(
  ISNUMBER(SEARCH("Inițiativă - nivel elementar", E85)), 'Indicatori comportamentali'!$C$3,
  ISNUMBER(SEARCH("Inițiativă - nivel operațional", E85)), 'Indicatori comportamentali'!$C$4,
  ISNUMBER(SEARCH("Inițiativă - nivel extins", E85)), 'Indicatori comportamentali'!$C$5,
  ISNUMBER(SEARCH("Inițiativă - nivel strategic", E85)),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85" t="str">
        <f t="shared" si="15"/>
        <v>Analist evaluare-examinare, grad superior</v>
      </c>
      <c r="K85" s="31" t="str" cm="1">
        <f t="array" ref="K85">_xlfn.IFS(
  ISNUMBER(SEARCH("Planificare și organizare - nivel elementar", E85)), 'Indicatori comportamentali'!$D$3,
  ISNUMBER(SEARCH("Planificare și organizare - nivel operațional", E85)), 'Indicatori comportamentali'!$D$4,
  ISNUMBER(SEARCH("Planificare și organizare - nivel extins", E85)), 'Indicatori comportamentali'!$D$5,
  ISNUMBER(SEARCH("Planificare și organizare - nivel strategic", E85)),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85" t="str">
        <f t="shared" si="16"/>
        <v>Analist evaluare-examinare, grad superior</v>
      </c>
      <c r="M85" s="31" t="str" cm="1">
        <f t="array" ref="M85">_xlfn.IFS(
  ISNUMBER(SEARCH("Comunicare - nivel elementar", E85)), 'Indicatori comportamentali'!$E$3,
  ISNUMBER(SEARCH("Comunicare - nivel operațional", E85)), 'Indicatori comportamentali'!$E$4,
  ISNUMBER(SEARCH("Comunicare - nivel extins", E85)), 'Indicatori comportamentali'!$E$5,
  ISNUMBER(SEARCH("Comunicare - nivel strategic", E85)),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85" t="str">
        <f t="shared" si="17"/>
        <v>Analist evaluare-examinare, grad superior</v>
      </c>
      <c r="O85" s="31" t="str" cm="1">
        <f t="array" ref="O85">_xlfn.IFS(
  ISNUMBER(SEARCH("Lucru în echipă - nivel elementar", E85)), 'Indicatori comportamentali'!$F$3,
  ISNUMBER(SEARCH("Lucru în echipă - nivel operațional", E85)), 'Indicatori comportamentali'!$F$4,
  ISNUMBER(SEARCH("Lucru în echipă - nivel extins", E85)), 'Indicatori comportamentali'!$F$5,
  ISNUMBER(SEARCH("Lucru în echipă - nivel strategic", E85)),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85" t="str">
        <f t="shared" si="18"/>
        <v>Analist evaluare-examinare, grad superior</v>
      </c>
      <c r="Q85" s="31" t="str" cm="1">
        <f t="array" ref="Q85">_xlfn.IFS(
  ISNUMBER(SEARCH("Orientare către cetățean - nivel elementar", E85)), 'Indicatori comportamentali'!$G$3,
  ISNUMBER(SEARCH("Orientare către cetățean - nivel operațional", E85)), 'Indicatori comportamentali'!$G$4,
  ISNUMBER(SEARCH("Orientare către cetățean - nivel extins", E85)), 'Indicatori comportamentali'!$G$5,
  ISNUMBER(SEARCH("Orientare către cetățean - nivel strategic", E85)),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85" t="str">
        <f t="shared" si="19"/>
        <v>Analist evaluare-examinare, grad superior</v>
      </c>
      <c r="S85" s="31" t="str" cm="1">
        <f t="array" ref="S85">_xlfn.IFS(
  ISNUMBER(SEARCH("Integritate - nivel elementar", E85)), 'Indicatori comportamentali'!$H$3,
  ISNUMBER(SEARCH("Integritate - nivel operațional", E85)), 'Indicatori comportamentali'!$H$4,
  ISNUMBER(SEARCH("Integritate - nivel extins", E85)), 'Indicatori comportamentali'!$H$5,
  ISNUMBER(SEARCH("Integritate - nivel strategic", E85)),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85" t="str">
        <f t="shared" si="20"/>
        <v>Analist evaluare-examinare, grad superior</v>
      </c>
      <c r="U85" s="31" t="str" cm="1">
        <f t="array" ref="U85">_xlfn.IFS(
  ISNUMBER(SEARCH("Managementul performanței - nivel elementar", E85)), 'Indicatori comportamentali'!$I$3,
  ISNUMBER(SEARCH("Managementul performanței - nivel operațional", E85)), 'Indicatori comportamentali'!$I$4,
  ISNUMBER(SEARCH("Managementul performanței - nivel extins", E85)), 'Indicatori comportamentali'!$I$5,
  ISNUMBER(SEARCH("Managementul performanței - nivel strategic", E85)), 'Indicatori comportamentali'!$I$6,
  TRUE, "-"
)</f>
        <v>-</v>
      </c>
      <c r="V85" t="str">
        <f t="shared" si="21"/>
        <v>Analist evaluare-examinare, grad superior</v>
      </c>
      <c r="W85" s="31" t="str" cm="1">
        <f t="array" ref="W85">_xlfn.IFS(
  ISNUMBER(SEARCH("Dezvoltarea echipei - nivel elementar", E85)), 'Indicatori comportamentali'!$J$3,
  ISNUMBER(SEARCH("Dezvoltarea echipei - nivel operațional", E85)), 'Indicatori comportamentali'!$J$4,
  ISNUMBER(SEARCH("Dezvoltarea echipei - nivel extins", E85)), 'Indicatori comportamentali'!$J$5,
  ISNUMBER(SEARCH("Dezvoltarea echipei - nivel strategic", E85)), 'Indicatori comportamentali'!$J$6,
  TRUE, "-"
)</f>
        <v>-</v>
      </c>
      <c r="X85" t="str">
        <f t="shared" si="22"/>
        <v>Analist evaluare-examinare, grad superior</v>
      </c>
      <c r="Y85" s="31" t="str" cm="1">
        <f t="array" ref="Y85">_xlfn.IFS(
  ISNUMBER(SEARCH("Generarea angajamentului - nivel elementar", E85)), 'Indicatori comportamentali'!$K$3,
  ISNUMBER(SEARCH("Generarea angajamentului - nivel operațional", E85)), 'Indicatori comportamentali'!$K$4,
  ISNUMBER(SEARCH("Generarea angajamentului - nivel extins", E85)), 'Indicatori comportamentali'!$K$5,
  ISNUMBER(SEARCH("Generarea angajamentului - nivel strategic", E85)), 'Indicatori comportamentali'!$K$6,
  TRUE, "-"
)</f>
        <v>-</v>
      </c>
      <c r="Z85" t="str">
        <f t="shared" si="23"/>
        <v>Analist evaluare-examinare, grad superior</v>
      </c>
      <c r="AA85" s="31" t="str" cm="1">
        <f t="array" ref="AA85">_xlfn.IFS(
  ISNUMBER(SEARCH("Promovarea inovației și inițierea schimbării - nivel elementar", E85)), 'Indicatori comportamentali'!$L$3,
  ISNUMBER(SEARCH("Promovarea inovației și inițierea schimbării - nivel operațional", E85)), 'Indicatori comportamentali'!$L$4,
  ISNUMBER(SEARCH("Promovarea inovației și inițierea schimbării - nivel extins", E85)), 'Indicatori comportamentali'!$L$5,
  ISNUMBER(SEARCH("Promovarea inovației și inițierea schimbării - nivel strategic", E85)), 'Indicatori comportamentali'!$L$6,
  TRUE, "-"
)</f>
        <v>-</v>
      </c>
    </row>
    <row r="86" spans="1:27" ht="158.4" x14ac:dyDescent="0.3">
      <c r="A86" t="s">
        <v>136</v>
      </c>
      <c r="B86" t="s">
        <v>73</v>
      </c>
      <c r="C86" t="s">
        <v>164</v>
      </c>
      <c r="D86" t="str">
        <f t="shared" si="12"/>
        <v>Referent casier, grad debutant</v>
      </c>
      <c r="E86" s="32" t="s">
        <v>79</v>
      </c>
      <c r="F86" t="str">
        <f t="shared" si="13"/>
        <v>Referent casier, grad debutant</v>
      </c>
      <c r="G86" s="31" t="str" cm="1">
        <f t="array" ref="G86">_xlfn.IFS(
  ISNUMBER(SEARCH("Rezolvarea de probleme și luarea deciziilor - nivel elementar", E86)), 'Indicatori comportamentali'!$B$3,
  ISNUMBER(SEARCH("Rezolvarea de probleme și luarea deciziilor - nivel operațional", E86)), 'Indicatori comportamentali'!$B$4,
  ISNUMBER(SEARCH("Rezolvarea de probleme și luarea deciziilor - nivel extins", E86)), 'Indicatori comportamentali'!$B$5,
  ISNUMBER(SEARCH("Rezolvarea de probleme și luarea deciziilor - nivel strategic", E86)),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86" t="str">
        <f t="shared" si="14"/>
        <v>Referent casier, grad debutant</v>
      </c>
      <c r="I86" s="31" t="str" cm="1">
        <f t="array" ref="I86">_xlfn.IFS(
  ISNUMBER(SEARCH("Inițiativă - nivel elementar", E86)), 'Indicatori comportamentali'!$C$3,
  ISNUMBER(SEARCH("Inițiativă - nivel operațional", E86)), 'Indicatori comportamentali'!$C$4,
  ISNUMBER(SEARCH("Inițiativă - nivel extins", E86)), 'Indicatori comportamentali'!$C$5,
  ISNUMBER(SEARCH("Inițiativă - nivel strategic", E86)),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86" t="str">
        <f t="shared" si="15"/>
        <v>Referent casier, grad debutant</v>
      </c>
      <c r="K86" s="31" t="str" cm="1">
        <f t="array" ref="K86">_xlfn.IFS(
  ISNUMBER(SEARCH("Planificare și organizare - nivel elementar", E86)), 'Indicatori comportamentali'!$D$3,
  ISNUMBER(SEARCH("Planificare și organizare - nivel operațional", E86)), 'Indicatori comportamentali'!$D$4,
  ISNUMBER(SEARCH("Planificare și organizare - nivel extins", E86)), 'Indicatori comportamentali'!$D$5,
  ISNUMBER(SEARCH("Planificare și organizare - nivel strategic", E86)),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86" t="str">
        <f t="shared" si="16"/>
        <v>Referent casier, grad debutant</v>
      </c>
      <c r="M86" s="31" t="str" cm="1">
        <f t="array" ref="M86">_xlfn.IFS(
  ISNUMBER(SEARCH("Comunicare - nivel elementar", E86)), 'Indicatori comportamentali'!$E$3,
  ISNUMBER(SEARCH("Comunicare - nivel operațional", E86)), 'Indicatori comportamentali'!$E$4,
  ISNUMBER(SEARCH("Comunicare - nivel extins", E86)), 'Indicatori comportamentali'!$E$5,
  ISNUMBER(SEARCH("Comunicare - nivel strategic", E86)),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86" t="str">
        <f t="shared" si="17"/>
        <v>Referent casier, grad debutant</v>
      </c>
      <c r="O86" s="31" t="str" cm="1">
        <f t="array" ref="O86">_xlfn.IFS(
  ISNUMBER(SEARCH("Lucru în echipă - nivel elementar", E86)), 'Indicatori comportamentali'!$F$3,
  ISNUMBER(SEARCH("Lucru în echipă - nivel operațional", E86)), 'Indicatori comportamentali'!$F$4,
  ISNUMBER(SEARCH("Lucru în echipă - nivel extins", E86)), 'Indicatori comportamentali'!$F$5,
  ISNUMBER(SEARCH("Lucru în echipă - nivel strategic", E86)),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86" t="str">
        <f t="shared" si="18"/>
        <v>Referent casier, grad debutant</v>
      </c>
      <c r="Q86" s="31" t="str" cm="1">
        <f t="array" ref="Q86">_xlfn.IFS(
  ISNUMBER(SEARCH("Orientare către cetățean - nivel elementar", E86)), 'Indicatori comportamentali'!$G$3,
  ISNUMBER(SEARCH("Orientare către cetățean - nivel operațional", E86)), 'Indicatori comportamentali'!$G$4,
  ISNUMBER(SEARCH("Orientare către cetățean - nivel extins", E86)), 'Indicatori comportamentali'!$G$5,
  ISNUMBER(SEARCH("Orientare către cetățean - nivel strategic", E86)),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86" t="str">
        <f t="shared" si="19"/>
        <v>Referent casier, grad debutant</v>
      </c>
      <c r="S86" s="31" t="str" cm="1">
        <f t="array" ref="S86">_xlfn.IFS(
  ISNUMBER(SEARCH("Integritate - nivel elementar", E86)), 'Indicatori comportamentali'!$H$3,
  ISNUMBER(SEARCH("Integritate - nivel operațional", E86)), 'Indicatori comportamentali'!$H$4,
  ISNUMBER(SEARCH("Integritate - nivel extins", E86)), 'Indicatori comportamentali'!$H$5,
  ISNUMBER(SEARCH("Integritate - nivel strategic", E86)),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86" t="str">
        <f t="shared" si="20"/>
        <v>Referent casier, grad debutant</v>
      </c>
      <c r="U86" s="31" t="str" cm="1">
        <f t="array" ref="U86">_xlfn.IFS(
  ISNUMBER(SEARCH("Managementul performanței - nivel elementar", E86)), 'Indicatori comportamentali'!$I$3,
  ISNUMBER(SEARCH("Managementul performanței - nivel operațional", E86)), 'Indicatori comportamentali'!$I$4,
  ISNUMBER(SEARCH("Managementul performanței - nivel extins", E86)), 'Indicatori comportamentali'!$I$5,
  ISNUMBER(SEARCH("Managementul performanței - nivel strategic", E86)), 'Indicatori comportamentali'!$I$6,
  TRUE, "-"
)</f>
        <v>-</v>
      </c>
      <c r="V86" t="str">
        <f t="shared" si="21"/>
        <v>Referent casier, grad debutant</v>
      </c>
      <c r="W86" s="31" t="str" cm="1">
        <f t="array" ref="W86">_xlfn.IFS(
  ISNUMBER(SEARCH("Dezvoltarea echipei - nivel elementar", E86)), 'Indicatori comportamentali'!$J$3,
  ISNUMBER(SEARCH("Dezvoltarea echipei - nivel operațional", E86)), 'Indicatori comportamentali'!$J$4,
  ISNUMBER(SEARCH("Dezvoltarea echipei - nivel extins", E86)), 'Indicatori comportamentali'!$J$5,
  ISNUMBER(SEARCH("Dezvoltarea echipei - nivel strategic", E86)), 'Indicatori comportamentali'!$J$6,
  TRUE, "-"
)</f>
        <v>-</v>
      </c>
      <c r="X86" t="str">
        <f t="shared" si="22"/>
        <v>Referent casier, grad debutant</v>
      </c>
      <c r="Y86" s="31" t="str" cm="1">
        <f t="array" ref="Y86">_xlfn.IFS(
  ISNUMBER(SEARCH("Generarea angajamentului - nivel elementar", E86)), 'Indicatori comportamentali'!$K$3,
  ISNUMBER(SEARCH("Generarea angajamentului - nivel operațional", E86)), 'Indicatori comportamentali'!$K$4,
  ISNUMBER(SEARCH("Generarea angajamentului - nivel extins", E86)), 'Indicatori comportamentali'!$K$5,
  ISNUMBER(SEARCH("Generarea angajamentului - nivel strategic", E86)), 'Indicatori comportamentali'!$K$6,
  TRUE, "-"
)</f>
        <v>-</v>
      </c>
      <c r="Z86" t="str">
        <f t="shared" si="23"/>
        <v>Referent casier, grad debutant</v>
      </c>
      <c r="AA86" s="31" t="str" cm="1">
        <f t="array" ref="AA86">_xlfn.IFS(
  ISNUMBER(SEARCH("Promovarea inovației și inițierea schimbării - nivel elementar", E86)), 'Indicatori comportamentali'!$L$3,
  ISNUMBER(SEARCH("Promovarea inovației și inițierea schimbării - nivel operațional", E86)), 'Indicatori comportamentali'!$L$4,
  ISNUMBER(SEARCH("Promovarea inovației și inițierea schimbării - nivel extins", E86)), 'Indicatori comportamentali'!$L$5,
  ISNUMBER(SEARCH("Promovarea inovației și inițierea schimbării - nivel strategic", E86)), 'Indicatori comportamentali'!$L$6,
  TRUE, "-"
)</f>
        <v>-</v>
      </c>
    </row>
    <row r="87" spans="1:27" ht="158.4" x14ac:dyDescent="0.3">
      <c r="A87" t="s">
        <v>136</v>
      </c>
      <c r="B87" t="s">
        <v>74</v>
      </c>
      <c r="C87" t="s">
        <v>164</v>
      </c>
      <c r="D87" t="str">
        <f t="shared" si="12"/>
        <v>Referent casier, grad asistent</v>
      </c>
      <c r="E87" s="32" t="s">
        <v>79</v>
      </c>
      <c r="F87" t="str">
        <f t="shared" si="13"/>
        <v>Referent casier, grad asistent</v>
      </c>
      <c r="G87" s="31" t="str" cm="1">
        <f t="array" ref="G87">_xlfn.IFS(
  ISNUMBER(SEARCH("Rezolvarea de probleme și luarea deciziilor - nivel elementar", E87)), 'Indicatori comportamentali'!$B$3,
  ISNUMBER(SEARCH("Rezolvarea de probleme și luarea deciziilor - nivel operațional", E87)), 'Indicatori comportamentali'!$B$4,
  ISNUMBER(SEARCH("Rezolvarea de probleme și luarea deciziilor - nivel extins", E87)), 'Indicatori comportamentali'!$B$5,
  ISNUMBER(SEARCH("Rezolvarea de probleme și luarea deciziilor - nivel strategic", E87)),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87" t="str">
        <f t="shared" si="14"/>
        <v>Referent casier, grad asistent</v>
      </c>
      <c r="I87" s="31" t="str" cm="1">
        <f t="array" ref="I87">_xlfn.IFS(
  ISNUMBER(SEARCH("Inițiativă - nivel elementar", E87)), 'Indicatori comportamentali'!$C$3,
  ISNUMBER(SEARCH("Inițiativă - nivel operațional", E87)), 'Indicatori comportamentali'!$C$4,
  ISNUMBER(SEARCH("Inițiativă - nivel extins", E87)), 'Indicatori comportamentali'!$C$5,
  ISNUMBER(SEARCH("Inițiativă - nivel strategic", E87)),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87" t="str">
        <f t="shared" si="15"/>
        <v>Referent casier, grad asistent</v>
      </c>
      <c r="K87" s="31" t="str" cm="1">
        <f t="array" ref="K87">_xlfn.IFS(
  ISNUMBER(SEARCH("Planificare și organizare - nivel elementar", E87)), 'Indicatori comportamentali'!$D$3,
  ISNUMBER(SEARCH("Planificare și organizare - nivel operațional", E87)), 'Indicatori comportamentali'!$D$4,
  ISNUMBER(SEARCH("Planificare și organizare - nivel extins", E87)), 'Indicatori comportamentali'!$D$5,
  ISNUMBER(SEARCH("Planificare și organizare - nivel strategic", E87)),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87" t="str">
        <f t="shared" si="16"/>
        <v>Referent casier, grad asistent</v>
      </c>
      <c r="M87" s="31" t="str" cm="1">
        <f t="array" ref="M87">_xlfn.IFS(
  ISNUMBER(SEARCH("Comunicare - nivel elementar", E87)), 'Indicatori comportamentali'!$E$3,
  ISNUMBER(SEARCH("Comunicare - nivel operațional", E87)), 'Indicatori comportamentali'!$E$4,
  ISNUMBER(SEARCH("Comunicare - nivel extins", E87)), 'Indicatori comportamentali'!$E$5,
  ISNUMBER(SEARCH("Comunicare - nivel strategic", E87)),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87" t="str">
        <f t="shared" si="17"/>
        <v>Referent casier, grad asistent</v>
      </c>
      <c r="O87" s="31" t="str" cm="1">
        <f t="array" ref="O87">_xlfn.IFS(
  ISNUMBER(SEARCH("Lucru în echipă - nivel elementar", E87)), 'Indicatori comportamentali'!$F$3,
  ISNUMBER(SEARCH("Lucru în echipă - nivel operațional", E87)), 'Indicatori comportamentali'!$F$4,
  ISNUMBER(SEARCH("Lucru în echipă - nivel extins", E87)), 'Indicatori comportamentali'!$F$5,
  ISNUMBER(SEARCH("Lucru în echipă - nivel strategic", E87)),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87" t="str">
        <f t="shared" si="18"/>
        <v>Referent casier, grad asistent</v>
      </c>
      <c r="Q87" s="31" t="str" cm="1">
        <f t="array" ref="Q87">_xlfn.IFS(
  ISNUMBER(SEARCH("Orientare către cetățean - nivel elementar", E87)), 'Indicatori comportamentali'!$G$3,
  ISNUMBER(SEARCH("Orientare către cetățean - nivel operațional", E87)), 'Indicatori comportamentali'!$G$4,
  ISNUMBER(SEARCH("Orientare către cetățean - nivel extins", E87)), 'Indicatori comportamentali'!$G$5,
  ISNUMBER(SEARCH("Orientare către cetățean - nivel strategic", E87)),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87" t="str">
        <f t="shared" si="19"/>
        <v>Referent casier, grad asistent</v>
      </c>
      <c r="S87" s="31" t="str" cm="1">
        <f t="array" ref="S87">_xlfn.IFS(
  ISNUMBER(SEARCH("Integritate - nivel elementar", E87)), 'Indicatori comportamentali'!$H$3,
  ISNUMBER(SEARCH("Integritate - nivel operațional", E87)), 'Indicatori comportamentali'!$H$4,
  ISNUMBER(SEARCH("Integritate - nivel extins", E87)), 'Indicatori comportamentali'!$H$5,
  ISNUMBER(SEARCH("Integritate - nivel strategic", E87)),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87" t="str">
        <f t="shared" si="20"/>
        <v>Referent casier, grad asistent</v>
      </c>
      <c r="U87" s="31" t="str" cm="1">
        <f t="array" ref="U87">_xlfn.IFS(
  ISNUMBER(SEARCH("Managementul performanței - nivel elementar", E87)), 'Indicatori comportamentali'!$I$3,
  ISNUMBER(SEARCH("Managementul performanței - nivel operațional", E87)), 'Indicatori comportamentali'!$I$4,
  ISNUMBER(SEARCH("Managementul performanței - nivel extins", E87)), 'Indicatori comportamentali'!$I$5,
  ISNUMBER(SEARCH("Managementul performanței - nivel strategic", E87)), 'Indicatori comportamentali'!$I$6,
  TRUE, "-"
)</f>
        <v>-</v>
      </c>
      <c r="V87" t="str">
        <f t="shared" si="21"/>
        <v>Referent casier, grad asistent</v>
      </c>
      <c r="W87" s="31" t="str" cm="1">
        <f t="array" ref="W87">_xlfn.IFS(
  ISNUMBER(SEARCH("Dezvoltarea echipei - nivel elementar", E87)), 'Indicatori comportamentali'!$J$3,
  ISNUMBER(SEARCH("Dezvoltarea echipei - nivel operațional", E87)), 'Indicatori comportamentali'!$J$4,
  ISNUMBER(SEARCH("Dezvoltarea echipei - nivel extins", E87)), 'Indicatori comportamentali'!$J$5,
  ISNUMBER(SEARCH("Dezvoltarea echipei - nivel strategic", E87)), 'Indicatori comportamentali'!$J$6,
  TRUE, "-"
)</f>
        <v>-</v>
      </c>
      <c r="X87" t="str">
        <f t="shared" si="22"/>
        <v>Referent casier, grad asistent</v>
      </c>
      <c r="Y87" s="31" t="str" cm="1">
        <f t="array" ref="Y87">_xlfn.IFS(
  ISNUMBER(SEARCH("Generarea angajamentului - nivel elementar", E87)), 'Indicatori comportamentali'!$K$3,
  ISNUMBER(SEARCH("Generarea angajamentului - nivel operațional", E87)), 'Indicatori comportamentali'!$K$4,
  ISNUMBER(SEARCH("Generarea angajamentului - nivel extins", E87)), 'Indicatori comportamentali'!$K$5,
  ISNUMBER(SEARCH("Generarea angajamentului - nivel strategic", E87)), 'Indicatori comportamentali'!$K$6,
  TRUE, "-"
)</f>
        <v>-</v>
      </c>
      <c r="Z87" t="str">
        <f t="shared" si="23"/>
        <v>Referent casier, grad asistent</v>
      </c>
      <c r="AA87" s="31" t="str" cm="1">
        <f t="array" ref="AA87">_xlfn.IFS(
  ISNUMBER(SEARCH("Promovarea inovației și inițierea schimbării - nivel elementar", E87)), 'Indicatori comportamentali'!$L$3,
  ISNUMBER(SEARCH("Promovarea inovației și inițierea schimbării - nivel operațional", E87)), 'Indicatori comportamentali'!$L$4,
  ISNUMBER(SEARCH("Promovarea inovației și inițierea schimbării - nivel extins", E87)), 'Indicatori comportamentali'!$L$5,
  ISNUMBER(SEARCH("Promovarea inovației și inițierea schimbării - nivel strategic", E87)), 'Indicatori comportamentali'!$L$6,
  TRUE, "-"
)</f>
        <v>-</v>
      </c>
    </row>
    <row r="88" spans="1:27" ht="172.8" x14ac:dyDescent="0.3">
      <c r="A88" t="s">
        <v>136</v>
      </c>
      <c r="B88" t="s">
        <v>75</v>
      </c>
      <c r="C88" t="s">
        <v>164</v>
      </c>
      <c r="D88" t="str">
        <f t="shared" si="12"/>
        <v>Referent casier, grad principal</v>
      </c>
      <c r="E88" s="32" t="s">
        <v>78</v>
      </c>
      <c r="F88" t="str">
        <f t="shared" si="13"/>
        <v>Referent casier, grad principal</v>
      </c>
      <c r="G88" s="31" t="str" cm="1">
        <f t="array" ref="G88">_xlfn.IFS(
  ISNUMBER(SEARCH("Rezolvarea de probleme și luarea deciziilor - nivel elementar", E88)), 'Indicatori comportamentali'!$B$3,
  ISNUMBER(SEARCH("Rezolvarea de probleme și luarea deciziilor - nivel operațional", E88)), 'Indicatori comportamentali'!$B$4,
  ISNUMBER(SEARCH("Rezolvarea de probleme și luarea deciziilor - nivel extins", E88)), 'Indicatori comportamentali'!$B$5,
  ISNUMBER(SEARCH("Rezolvarea de probleme și luarea deciziilor - nivel strategic", E88)),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88" t="str">
        <f t="shared" si="14"/>
        <v>Referent casier, grad principal</v>
      </c>
      <c r="I88" s="31" t="str" cm="1">
        <f t="array" ref="I88">_xlfn.IFS(
  ISNUMBER(SEARCH("Inițiativă - nivel elementar", E88)), 'Indicatori comportamentali'!$C$3,
  ISNUMBER(SEARCH("Inițiativă - nivel operațional", E88)), 'Indicatori comportamentali'!$C$4,
  ISNUMBER(SEARCH("Inițiativă - nivel extins", E88)), 'Indicatori comportamentali'!$C$5,
  ISNUMBER(SEARCH("Inițiativă - nivel strategic", E88)),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88" t="str">
        <f t="shared" si="15"/>
        <v>Referent casier, grad principal</v>
      </c>
      <c r="K88" s="31" t="str" cm="1">
        <f t="array" ref="K88">_xlfn.IFS(
  ISNUMBER(SEARCH("Planificare și organizare - nivel elementar", E88)), 'Indicatori comportamentali'!$D$3,
  ISNUMBER(SEARCH("Planificare și organizare - nivel operațional", E88)), 'Indicatori comportamentali'!$D$4,
  ISNUMBER(SEARCH("Planificare și organizare - nivel extins", E88)), 'Indicatori comportamentali'!$D$5,
  ISNUMBER(SEARCH("Planificare și organizare - nivel strategic", E88)),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88" t="str">
        <f t="shared" si="16"/>
        <v>Referent casier, grad principal</v>
      </c>
      <c r="M88" s="31" t="str" cm="1">
        <f t="array" ref="M88">_xlfn.IFS(
  ISNUMBER(SEARCH("Comunicare - nivel elementar", E88)), 'Indicatori comportamentali'!$E$3,
  ISNUMBER(SEARCH("Comunicare - nivel operațional", E88)), 'Indicatori comportamentali'!$E$4,
  ISNUMBER(SEARCH("Comunicare - nivel extins", E88)), 'Indicatori comportamentali'!$E$5,
  ISNUMBER(SEARCH("Comunicare - nivel strategic", E88)),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88" t="str">
        <f t="shared" si="17"/>
        <v>Referent casier, grad principal</v>
      </c>
      <c r="O88" s="31" t="str" cm="1">
        <f t="array" ref="O88">_xlfn.IFS(
  ISNUMBER(SEARCH("Lucru în echipă - nivel elementar", E88)), 'Indicatori comportamentali'!$F$3,
  ISNUMBER(SEARCH("Lucru în echipă - nivel operațional", E88)), 'Indicatori comportamentali'!$F$4,
  ISNUMBER(SEARCH("Lucru în echipă - nivel extins", E88)), 'Indicatori comportamentali'!$F$5,
  ISNUMBER(SEARCH("Lucru în echipă - nivel strategic", E88)),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88" t="str">
        <f t="shared" si="18"/>
        <v>Referent casier, grad principal</v>
      </c>
      <c r="Q88" s="31" t="str" cm="1">
        <f t="array" ref="Q88">_xlfn.IFS(
  ISNUMBER(SEARCH("Orientare către cetățean - nivel elementar", E88)), 'Indicatori comportamentali'!$G$3,
  ISNUMBER(SEARCH("Orientare către cetățean - nivel operațional", E88)), 'Indicatori comportamentali'!$G$4,
  ISNUMBER(SEARCH("Orientare către cetățean - nivel extins", E88)), 'Indicatori comportamentali'!$G$5,
  ISNUMBER(SEARCH("Orientare către cetățean - nivel strategic", E88)),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88" t="str">
        <f t="shared" si="19"/>
        <v>Referent casier, grad principal</v>
      </c>
      <c r="S88" s="31" t="str" cm="1">
        <f t="array" ref="S88">_xlfn.IFS(
  ISNUMBER(SEARCH("Integritate - nivel elementar", E88)), 'Indicatori comportamentali'!$H$3,
  ISNUMBER(SEARCH("Integritate - nivel operațional", E88)), 'Indicatori comportamentali'!$H$4,
  ISNUMBER(SEARCH("Integritate - nivel extins", E88)), 'Indicatori comportamentali'!$H$5,
  ISNUMBER(SEARCH("Integritate - nivel strategic", E88)),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88" t="str">
        <f t="shared" si="20"/>
        <v>Referent casier, grad principal</v>
      </c>
      <c r="U88" s="31" t="str" cm="1">
        <f t="array" ref="U88">_xlfn.IFS(
  ISNUMBER(SEARCH("Managementul performanței - nivel elementar", E88)), 'Indicatori comportamentali'!$I$3,
  ISNUMBER(SEARCH("Managementul performanței - nivel operațional", E88)), 'Indicatori comportamentali'!$I$4,
  ISNUMBER(SEARCH("Managementul performanței - nivel extins", E88)), 'Indicatori comportamentali'!$I$5,
  ISNUMBER(SEARCH("Managementul performanței - nivel strategic", E88)), 'Indicatori comportamentali'!$I$6,
  TRUE, "-"
)</f>
        <v>-</v>
      </c>
      <c r="V88" t="str">
        <f t="shared" si="21"/>
        <v>Referent casier, grad principal</v>
      </c>
      <c r="W88" s="31" t="str" cm="1">
        <f t="array" ref="W88">_xlfn.IFS(
  ISNUMBER(SEARCH("Dezvoltarea echipei - nivel elementar", E88)), 'Indicatori comportamentali'!$J$3,
  ISNUMBER(SEARCH("Dezvoltarea echipei - nivel operațional", E88)), 'Indicatori comportamentali'!$J$4,
  ISNUMBER(SEARCH("Dezvoltarea echipei - nivel extins", E88)), 'Indicatori comportamentali'!$J$5,
  ISNUMBER(SEARCH("Dezvoltarea echipei - nivel strategic", E88)), 'Indicatori comportamentali'!$J$6,
  TRUE, "-"
)</f>
        <v>-</v>
      </c>
      <c r="X88" t="str">
        <f t="shared" si="22"/>
        <v>Referent casier, grad principal</v>
      </c>
      <c r="Y88" s="31" t="str" cm="1">
        <f t="array" ref="Y88">_xlfn.IFS(
  ISNUMBER(SEARCH("Generarea angajamentului - nivel elementar", E88)), 'Indicatori comportamentali'!$K$3,
  ISNUMBER(SEARCH("Generarea angajamentului - nivel operațional", E88)), 'Indicatori comportamentali'!$K$4,
  ISNUMBER(SEARCH("Generarea angajamentului - nivel extins", E88)), 'Indicatori comportamentali'!$K$5,
  ISNUMBER(SEARCH("Generarea angajamentului - nivel strategic", E88)), 'Indicatori comportamentali'!$K$6,
  TRUE, "-"
)</f>
        <v>-</v>
      </c>
      <c r="Z88" t="str">
        <f t="shared" si="23"/>
        <v>Referent casier, grad principal</v>
      </c>
      <c r="AA88" s="31" t="str" cm="1">
        <f t="array" ref="AA88">_xlfn.IFS(
  ISNUMBER(SEARCH("Promovarea inovației și inițierea schimbării - nivel elementar", E88)), 'Indicatori comportamentali'!$L$3,
  ISNUMBER(SEARCH("Promovarea inovației și inițierea schimbării - nivel operațional", E88)), 'Indicatori comportamentali'!$L$4,
  ISNUMBER(SEARCH("Promovarea inovației și inițierea schimbării - nivel extins", E88)), 'Indicatori comportamentali'!$L$5,
  ISNUMBER(SEARCH("Promovarea inovației și inițierea schimbării - nivel strategic", E88)), 'Indicatori comportamentali'!$L$6,
  TRUE, "-"
)</f>
        <v>-</v>
      </c>
    </row>
    <row r="89" spans="1:27" ht="172.8" x14ac:dyDescent="0.3">
      <c r="A89" t="s">
        <v>136</v>
      </c>
      <c r="B89" t="s">
        <v>76</v>
      </c>
      <c r="C89" t="s">
        <v>164</v>
      </c>
      <c r="D89" t="str">
        <f t="shared" si="12"/>
        <v>Referent casier, grad superior</v>
      </c>
      <c r="E89" s="32" t="s">
        <v>78</v>
      </c>
      <c r="F89" t="str">
        <f t="shared" si="13"/>
        <v>Referent casier, grad superior</v>
      </c>
      <c r="G89" s="31" t="str" cm="1">
        <f t="array" ref="G89">_xlfn.IFS(
  ISNUMBER(SEARCH("Rezolvarea de probleme și luarea deciziilor - nivel elementar", E89)), 'Indicatori comportamentali'!$B$3,
  ISNUMBER(SEARCH("Rezolvarea de probleme și luarea deciziilor - nivel operațional", E89)), 'Indicatori comportamentali'!$B$4,
  ISNUMBER(SEARCH("Rezolvarea de probleme și luarea deciziilor - nivel extins", E89)), 'Indicatori comportamentali'!$B$5,
  ISNUMBER(SEARCH("Rezolvarea de probleme și luarea deciziilor - nivel strategic", E89)),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89" t="str">
        <f t="shared" si="14"/>
        <v>Referent casier, grad superior</v>
      </c>
      <c r="I89" s="31" t="str" cm="1">
        <f t="array" ref="I89">_xlfn.IFS(
  ISNUMBER(SEARCH("Inițiativă - nivel elementar", E89)), 'Indicatori comportamentali'!$C$3,
  ISNUMBER(SEARCH("Inițiativă - nivel operațional", E89)), 'Indicatori comportamentali'!$C$4,
  ISNUMBER(SEARCH("Inițiativă - nivel extins", E89)), 'Indicatori comportamentali'!$C$5,
  ISNUMBER(SEARCH("Inițiativă - nivel strategic", E89)),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89" t="str">
        <f t="shared" si="15"/>
        <v>Referent casier, grad superior</v>
      </c>
      <c r="K89" s="31" t="str" cm="1">
        <f t="array" ref="K89">_xlfn.IFS(
  ISNUMBER(SEARCH("Planificare și organizare - nivel elementar", E89)), 'Indicatori comportamentali'!$D$3,
  ISNUMBER(SEARCH("Planificare și organizare - nivel operațional", E89)), 'Indicatori comportamentali'!$D$4,
  ISNUMBER(SEARCH("Planificare și organizare - nivel extins", E89)), 'Indicatori comportamentali'!$D$5,
  ISNUMBER(SEARCH("Planificare și organizare - nivel strategic", E89)),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89" t="str">
        <f t="shared" si="16"/>
        <v>Referent casier, grad superior</v>
      </c>
      <c r="M89" s="31" t="str" cm="1">
        <f t="array" ref="M89">_xlfn.IFS(
  ISNUMBER(SEARCH("Comunicare - nivel elementar", E89)), 'Indicatori comportamentali'!$E$3,
  ISNUMBER(SEARCH("Comunicare - nivel operațional", E89)), 'Indicatori comportamentali'!$E$4,
  ISNUMBER(SEARCH("Comunicare - nivel extins", E89)), 'Indicatori comportamentali'!$E$5,
  ISNUMBER(SEARCH("Comunicare - nivel strategic", E89)),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89" t="str">
        <f t="shared" si="17"/>
        <v>Referent casier, grad superior</v>
      </c>
      <c r="O89" s="31" t="str" cm="1">
        <f t="array" ref="O89">_xlfn.IFS(
  ISNUMBER(SEARCH("Lucru în echipă - nivel elementar", E89)), 'Indicatori comportamentali'!$F$3,
  ISNUMBER(SEARCH("Lucru în echipă - nivel operațional", E89)), 'Indicatori comportamentali'!$F$4,
  ISNUMBER(SEARCH("Lucru în echipă - nivel extins", E89)), 'Indicatori comportamentali'!$F$5,
  ISNUMBER(SEARCH("Lucru în echipă - nivel strategic", E89)),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89" t="str">
        <f t="shared" si="18"/>
        <v>Referent casier, grad superior</v>
      </c>
      <c r="Q89" s="31" t="str" cm="1">
        <f t="array" ref="Q89">_xlfn.IFS(
  ISNUMBER(SEARCH("Orientare către cetățean - nivel elementar", E89)), 'Indicatori comportamentali'!$G$3,
  ISNUMBER(SEARCH("Orientare către cetățean - nivel operațional", E89)), 'Indicatori comportamentali'!$G$4,
  ISNUMBER(SEARCH("Orientare către cetățean - nivel extins", E89)), 'Indicatori comportamentali'!$G$5,
  ISNUMBER(SEARCH("Orientare către cetățean - nivel strategic", E89)),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89" t="str">
        <f t="shared" si="19"/>
        <v>Referent casier, grad superior</v>
      </c>
      <c r="S89" s="31" t="str" cm="1">
        <f t="array" ref="S89">_xlfn.IFS(
  ISNUMBER(SEARCH("Integritate - nivel elementar", E89)), 'Indicatori comportamentali'!$H$3,
  ISNUMBER(SEARCH("Integritate - nivel operațional", E89)), 'Indicatori comportamentali'!$H$4,
  ISNUMBER(SEARCH("Integritate - nivel extins", E89)), 'Indicatori comportamentali'!$H$5,
  ISNUMBER(SEARCH("Integritate - nivel strategic", E89)),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89" t="str">
        <f t="shared" si="20"/>
        <v>Referent casier, grad superior</v>
      </c>
      <c r="U89" s="31" t="str" cm="1">
        <f t="array" ref="U89">_xlfn.IFS(
  ISNUMBER(SEARCH("Managementul performanței - nivel elementar", E89)), 'Indicatori comportamentali'!$I$3,
  ISNUMBER(SEARCH("Managementul performanței - nivel operațional", E89)), 'Indicatori comportamentali'!$I$4,
  ISNUMBER(SEARCH("Managementul performanței - nivel extins", E89)), 'Indicatori comportamentali'!$I$5,
  ISNUMBER(SEARCH("Managementul performanței - nivel strategic", E89)), 'Indicatori comportamentali'!$I$6,
  TRUE, "-"
)</f>
        <v>-</v>
      </c>
      <c r="V89" t="str">
        <f t="shared" si="21"/>
        <v>Referent casier, grad superior</v>
      </c>
      <c r="W89" s="31" t="str" cm="1">
        <f t="array" ref="W89">_xlfn.IFS(
  ISNUMBER(SEARCH("Dezvoltarea echipei - nivel elementar", E89)), 'Indicatori comportamentali'!$J$3,
  ISNUMBER(SEARCH("Dezvoltarea echipei - nivel operațional", E89)), 'Indicatori comportamentali'!$J$4,
  ISNUMBER(SEARCH("Dezvoltarea echipei - nivel extins", E89)), 'Indicatori comportamentali'!$J$5,
  ISNUMBER(SEARCH("Dezvoltarea echipei - nivel strategic", E89)), 'Indicatori comportamentali'!$J$6,
  TRUE, "-"
)</f>
        <v>-</v>
      </c>
      <c r="X89" t="str">
        <f t="shared" si="22"/>
        <v>Referent casier, grad superior</v>
      </c>
      <c r="Y89" s="31" t="str" cm="1">
        <f t="array" ref="Y89">_xlfn.IFS(
  ISNUMBER(SEARCH("Generarea angajamentului - nivel elementar", E89)), 'Indicatori comportamentali'!$K$3,
  ISNUMBER(SEARCH("Generarea angajamentului - nivel operațional", E89)), 'Indicatori comportamentali'!$K$4,
  ISNUMBER(SEARCH("Generarea angajamentului - nivel extins", E89)), 'Indicatori comportamentali'!$K$5,
  ISNUMBER(SEARCH("Generarea angajamentului - nivel strategic", E89)), 'Indicatori comportamentali'!$K$6,
  TRUE, "-"
)</f>
        <v>-</v>
      </c>
      <c r="Z89" t="str">
        <f t="shared" si="23"/>
        <v>Referent casier, grad superior</v>
      </c>
      <c r="AA89" s="31" t="str" cm="1">
        <f t="array" ref="AA89">_xlfn.IFS(
  ISNUMBER(SEARCH("Promovarea inovației și inițierea schimbării - nivel elementar", E89)), 'Indicatori comportamentali'!$L$3,
  ISNUMBER(SEARCH("Promovarea inovației și inițierea schimbării - nivel operațional", E89)), 'Indicatori comportamentali'!$L$4,
  ISNUMBER(SEARCH("Promovarea inovației și inițierea schimbării - nivel extins", E89)), 'Indicatori comportamentali'!$L$5,
  ISNUMBER(SEARCH("Promovarea inovației și inițierea schimbării - nivel strategic", E89)), 'Indicatori comportamentali'!$L$6,
  TRUE, "-"
)</f>
        <v>-</v>
      </c>
    </row>
    <row r="90" spans="1:27" ht="158.4" x14ac:dyDescent="0.3">
      <c r="A90" t="s">
        <v>137</v>
      </c>
      <c r="B90" t="s">
        <v>73</v>
      </c>
      <c r="C90" t="s">
        <v>164</v>
      </c>
      <c r="D90" t="str">
        <f t="shared" si="12"/>
        <v>Comisar, grad debutant</v>
      </c>
      <c r="E90" s="32" t="s">
        <v>79</v>
      </c>
      <c r="F90" t="str">
        <f t="shared" si="13"/>
        <v>Comisar, grad debutant</v>
      </c>
      <c r="G90" s="31" t="str" cm="1">
        <f t="array" ref="G90">_xlfn.IFS(
  ISNUMBER(SEARCH("Rezolvarea de probleme și luarea deciziilor - nivel elementar", E90)), 'Indicatori comportamentali'!$B$3,
  ISNUMBER(SEARCH("Rezolvarea de probleme și luarea deciziilor - nivel operațional", E90)), 'Indicatori comportamentali'!$B$4,
  ISNUMBER(SEARCH("Rezolvarea de probleme și luarea deciziilor - nivel extins", E90)), 'Indicatori comportamentali'!$B$5,
  ISNUMBER(SEARCH("Rezolvarea de probleme și luarea deciziilor - nivel strategic", E90)),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90" t="str">
        <f t="shared" si="14"/>
        <v>Comisar, grad debutant</v>
      </c>
      <c r="I90" s="31" t="str" cm="1">
        <f t="array" ref="I90">_xlfn.IFS(
  ISNUMBER(SEARCH("Inițiativă - nivel elementar", E90)), 'Indicatori comportamentali'!$C$3,
  ISNUMBER(SEARCH("Inițiativă - nivel operațional", E90)), 'Indicatori comportamentali'!$C$4,
  ISNUMBER(SEARCH("Inițiativă - nivel extins", E90)), 'Indicatori comportamentali'!$C$5,
  ISNUMBER(SEARCH("Inițiativă - nivel strategic", E90)),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90" t="str">
        <f t="shared" si="15"/>
        <v>Comisar, grad debutant</v>
      </c>
      <c r="K90" s="31" t="str" cm="1">
        <f t="array" ref="K90">_xlfn.IFS(
  ISNUMBER(SEARCH("Planificare și organizare - nivel elementar", E90)), 'Indicatori comportamentali'!$D$3,
  ISNUMBER(SEARCH("Planificare și organizare - nivel operațional", E90)), 'Indicatori comportamentali'!$D$4,
  ISNUMBER(SEARCH("Planificare și organizare - nivel extins", E90)), 'Indicatori comportamentali'!$D$5,
  ISNUMBER(SEARCH("Planificare și organizare - nivel strategic", E90)),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90" t="str">
        <f t="shared" si="16"/>
        <v>Comisar, grad debutant</v>
      </c>
      <c r="M90" s="31" t="str" cm="1">
        <f t="array" ref="M90">_xlfn.IFS(
  ISNUMBER(SEARCH("Comunicare - nivel elementar", E90)), 'Indicatori comportamentali'!$E$3,
  ISNUMBER(SEARCH("Comunicare - nivel operațional", E90)), 'Indicatori comportamentali'!$E$4,
  ISNUMBER(SEARCH("Comunicare - nivel extins", E90)), 'Indicatori comportamentali'!$E$5,
  ISNUMBER(SEARCH("Comunicare - nivel strategic", E90)),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90" t="str">
        <f t="shared" si="17"/>
        <v>Comisar, grad debutant</v>
      </c>
      <c r="O90" s="31" t="str" cm="1">
        <f t="array" ref="O90">_xlfn.IFS(
  ISNUMBER(SEARCH("Lucru în echipă - nivel elementar", E90)), 'Indicatori comportamentali'!$F$3,
  ISNUMBER(SEARCH("Lucru în echipă - nivel operațional", E90)), 'Indicatori comportamentali'!$F$4,
  ISNUMBER(SEARCH("Lucru în echipă - nivel extins", E90)), 'Indicatori comportamentali'!$F$5,
  ISNUMBER(SEARCH("Lucru în echipă - nivel strategic", E90)),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90" t="str">
        <f t="shared" si="18"/>
        <v>Comisar, grad debutant</v>
      </c>
      <c r="Q90" s="31" t="str" cm="1">
        <f t="array" ref="Q90">_xlfn.IFS(
  ISNUMBER(SEARCH("Orientare către cetățean - nivel elementar", E90)), 'Indicatori comportamentali'!$G$3,
  ISNUMBER(SEARCH("Orientare către cetățean - nivel operațional", E90)), 'Indicatori comportamentali'!$G$4,
  ISNUMBER(SEARCH("Orientare către cetățean - nivel extins", E90)), 'Indicatori comportamentali'!$G$5,
  ISNUMBER(SEARCH("Orientare către cetățean - nivel strategic", E90)),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90" t="str">
        <f t="shared" si="19"/>
        <v>Comisar, grad debutant</v>
      </c>
      <c r="S90" s="31" t="str" cm="1">
        <f t="array" ref="S90">_xlfn.IFS(
  ISNUMBER(SEARCH("Integritate - nivel elementar", E90)), 'Indicatori comportamentali'!$H$3,
  ISNUMBER(SEARCH("Integritate - nivel operațional", E90)), 'Indicatori comportamentali'!$H$4,
  ISNUMBER(SEARCH("Integritate - nivel extins", E90)), 'Indicatori comportamentali'!$H$5,
  ISNUMBER(SEARCH("Integritate - nivel strategic", E90)),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90" t="str">
        <f t="shared" si="20"/>
        <v>Comisar, grad debutant</v>
      </c>
      <c r="U90" s="31" t="str" cm="1">
        <f t="array" ref="U90">_xlfn.IFS(
  ISNUMBER(SEARCH("Managementul performanței - nivel elementar", E90)), 'Indicatori comportamentali'!$I$3,
  ISNUMBER(SEARCH("Managementul performanței - nivel operațional", E90)), 'Indicatori comportamentali'!$I$4,
  ISNUMBER(SEARCH("Managementul performanței - nivel extins", E90)), 'Indicatori comportamentali'!$I$5,
  ISNUMBER(SEARCH("Managementul performanței - nivel strategic", E90)), 'Indicatori comportamentali'!$I$6,
  TRUE, "-"
)</f>
        <v>-</v>
      </c>
      <c r="V90" t="str">
        <f t="shared" si="21"/>
        <v>Comisar, grad debutant</v>
      </c>
      <c r="W90" s="31" t="str" cm="1">
        <f t="array" ref="W90">_xlfn.IFS(
  ISNUMBER(SEARCH("Dezvoltarea echipei - nivel elementar", E90)), 'Indicatori comportamentali'!$J$3,
  ISNUMBER(SEARCH("Dezvoltarea echipei - nivel operațional", E90)), 'Indicatori comportamentali'!$J$4,
  ISNUMBER(SEARCH("Dezvoltarea echipei - nivel extins", E90)), 'Indicatori comportamentali'!$J$5,
  ISNUMBER(SEARCH("Dezvoltarea echipei - nivel strategic", E90)), 'Indicatori comportamentali'!$J$6,
  TRUE, "-"
)</f>
        <v>-</v>
      </c>
      <c r="X90" t="str">
        <f t="shared" si="22"/>
        <v>Comisar, grad debutant</v>
      </c>
      <c r="Y90" s="31" t="str" cm="1">
        <f t="array" ref="Y90">_xlfn.IFS(
  ISNUMBER(SEARCH("Generarea angajamentului - nivel elementar", E90)), 'Indicatori comportamentali'!$K$3,
  ISNUMBER(SEARCH("Generarea angajamentului - nivel operațional", E90)), 'Indicatori comportamentali'!$K$4,
  ISNUMBER(SEARCH("Generarea angajamentului - nivel extins", E90)), 'Indicatori comportamentali'!$K$5,
  ISNUMBER(SEARCH("Generarea angajamentului - nivel strategic", E90)), 'Indicatori comportamentali'!$K$6,
  TRUE, "-"
)</f>
        <v>-</v>
      </c>
      <c r="Z90" t="str">
        <f t="shared" si="23"/>
        <v>Comisar, grad debutant</v>
      </c>
      <c r="AA90" s="31" t="str" cm="1">
        <f t="array" ref="AA90">_xlfn.IFS(
  ISNUMBER(SEARCH("Promovarea inovației și inițierea schimbării - nivel elementar", E90)), 'Indicatori comportamentali'!$L$3,
  ISNUMBER(SEARCH("Promovarea inovației și inițierea schimbării - nivel operațional", E90)), 'Indicatori comportamentali'!$L$4,
  ISNUMBER(SEARCH("Promovarea inovației și inițierea schimbării - nivel extins", E90)), 'Indicatori comportamentali'!$L$5,
  ISNUMBER(SEARCH("Promovarea inovației și inițierea schimbării - nivel strategic", E90)), 'Indicatori comportamentali'!$L$6,
  TRUE, "-"
)</f>
        <v>-</v>
      </c>
    </row>
    <row r="91" spans="1:27" ht="158.4" x14ac:dyDescent="0.3">
      <c r="A91" t="s">
        <v>137</v>
      </c>
      <c r="B91" t="s">
        <v>74</v>
      </c>
      <c r="C91" t="s">
        <v>164</v>
      </c>
      <c r="D91" t="str">
        <f t="shared" si="12"/>
        <v>Comisar, grad asistent</v>
      </c>
      <c r="E91" s="32" t="s">
        <v>79</v>
      </c>
      <c r="F91" t="str">
        <f t="shared" si="13"/>
        <v>Comisar, grad asistent</v>
      </c>
      <c r="G91" s="31" t="str" cm="1">
        <f t="array" ref="G91">_xlfn.IFS(
  ISNUMBER(SEARCH("Rezolvarea de probleme și luarea deciziilor - nivel elementar", E91)), 'Indicatori comportamentali'!$B$3,
  ISNUMBER(SEARCH("Rezolvarea de probleme și luarea deciziilor - nivel operațional", E91)), 'Indicatori comportamentali'!$B$4,
  ISNUMBER(SEARCH("Rezolvarea de probleme și luarea deciziilor - nivel extins", E91)), 'Indicatori comportamentali'!$B$5,
  ISNUMBER(SEARCH("Rezolvarea de probleme și luarea deciziilor - nivel strategic", E91)),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91" t="str">
        <f t="shared" si="14"/>
        <v>Comisar, grad asistent</v>
      </c>
      <c r="I91" s="31" t="str" cm="1">
        <f t="array" ref="I91">_xlfn.IFS(
  ISNUMBER(SEARCH("Inițiativă - nivel elementar", E91)), 'Indicatori comportamentali'!$C$3,
  ISNUMBER(SEARCH("Inițiativă - nivel operațional", E91)), 'Indicatori comportamentali'!$C$4,
  ISNUMBER(SEARCH("Inițiativă - nivel extins", E91)), 'Indicatori comportamentali'!$C$5,
  ISNUMBER(SEARCH("Inițiativă - nivel strategic", E91)),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91" t="str">
        <f t="shared" si="15"/>
        <v>Comisar, grad asistent</v>
      </c>
      <c r="K91" s="31" t="str" cm="1">
        <f t="array" ref="K91">_xlfn.IFS(
  ISNUMBER(SEARCH("Planificare și organizare - nivel elementar", E91)), 'Indicatori comportamentali'!$D$3,
  ISNUMBER(SEARCH("Planificare și organizare - nivel operațional", E91)), 'Indicatori comportamentali'!$D$4,
  ISNUMBER(SEARCH("Planificare și organizare - nivel extins", E91)), 'Indicatori comportamentali'!$D$5,
  ISNUMBER(SEARCH("Planificare și organizare - nivel strategic", E91)),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91" t="str">
        <f t="shared" si="16"/>
        <v>Comisar, grad asistent</v>
      </c>
      <c r="M91" s="31" t="str" cm="1">
        <f t="array" ref="M91">_xlfn.IFS(
  ISNUMBER(SEARCH("Comunicare - nivel elementar", E91)), 'Indicatori comportamentali'!$E$3,
  ISNUMBER(SEARCH("Comunicare - nivel operațional", E91)), 'Indicatori comportamentali'!$E$4,
  ISNUMBER(SEARCH("Comunicare - nivel extins", E91)), 'Indicatori comportamentali'!$E$5,
  ISNUMBER(SEARCH("Comunicare - nivel strategic", E91)),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91" t="str">
        <f t="shared" si="17"/>
        <v>Comisar, grad asistent</v>
      </c>
      <c r="O91" s="31" t="str" cm="1">
        <f t="array" ref="O91">_xlfn.IFS(
  ISNUMBER(SEARCH("Lucru în echipă - nivel elementar", E91)), 'Indicatori comportamentali'!$F$3,
  ISNUMBER(SEARCH("Lucru în echipă - nivel operațional", E91)), 'Indicatori comportamentali'!$F$4,
  ISNUMBER(SEARCH("Lucru în echipă - nivel extins", E91)), 'Indicatori comportamentali'!$F$5,
  ISNUMBER(SEARCH("Lucru în echipă - nivel strategic", E91)),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91" t="str">
        <f t="shared" si="18"/>
        <v>Comisar, grad asistent</v>
      </c>
      <c r="Q91" s="31" t="str" cm="1">
        <f t="array" ref="Q91">_xlfn.IFS(
  ISNUMBER(SEARCH("Orientare către cetățean - nivel elementar", E91)), 'Indicatori comportamentali'!$G$3,
  ISNUMBER(SEARCH("Orientare către cetățean - nivel operațional", E91)), 'Indicatori comportamentali'!$G$4,
  ISNUMBER(SEARCH("Orientare către cetățean - nivel extins", E91)), 'Indicatori comportamentali'!$G$5,
  ISNUMBER(SEARCH("Orientare către cetățean - nivel strategic", E91)),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91" t="str">
        <f t="shared" si="19"/>
        <v>Comisar, grad asistent</v>
      </c>
      <c r="S91" s="31" t="str" cm="1">
        <f t="array" ref="S91">_xlfn.IFS(
  ISNUMBER(SEARCH("Integritate - nivel elementar", E91)), 'Indicatori comportamentali'!$H$3,
  ISNUMBER(SEARCH("Integritate - nivel operațional", E91)), 'Indicatori comportamentali'!$H$4,
  ISNUMBER(SEARCH("Integritate - nivel extins", E91)), 'Indicatori comportamentali'!$H$5,
  ISNUMBER(SEARCH("Integritate - nivel strategic", E91)),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91" t="str">
        <f t="shared" si="20"/>
        <v>Comisar, grad asistent</v>
      </c>
      <c r="U91" s="31" t="str" cm="1">
        <f t="array" ref="U91">_xlfn.IFS(
  ISNUMBER(SEARCH("Managementul performanței - nivel elementar", E91)), 'Indicatori comportamentali'!$I$3,
  ISNUMBER(SEARCH("Managementul performanței - nivel operațional", E91)), 'Indicatori comportamentali'!$I$4,
  ISNUMBER(SEARCH("Managementul performanței - nivel extins", E91)), 'Indicatori comportamentali'!$I$5,
  ISNUMBER(SEARCH("Managementul performanței - nivel strategic", E91)), 'Indicatori comportamentali'!$I$6,
  TRUE, "-"
)</f>
        <v>-</v>
      </c>
      <c r="V91" t="str">
        <f t="shared" si="21"/>
        <v>Comisar, grad asistent</v>
      </c>
      <c r="W91" s="31" t="str" cm="1">
        <f t="array" ref="W91">_xlfn.IFS(
  ISNUMBER(SEARCH("Dezvoltarea echipei - nivel elementar", E91)), 'Indicatori comportamentali'!$J$3,
  ISNUMBER(SEARCH("Dezvoltarea echipei - nivel operațional", E91)), 'Indicatori comportamentali'!$J$4,
  ISNUMBER(SEARCH("Dezvoltarea echipei - nivel extins", E91)), 'Indicatori comportamentali'!$J$5,
  ISNUMBER(SEARCH("Dezvoltarea echipei - nivel strategic", E91)), 'Indicatori comportamentali'!$J$6,
  TRUE, "-"
)</f>
        <v>-</v>
      </c>
      <c r="X91" t="str">
        <f t="shared" si="22"/>
        <v>Comisar, grad asistent</v>
      </c>
      <c r="Y91" s="31" t="str" cm="1">
        <f t="array" ref="Y91">_xlfn.IFS(
  ISNUMBER(SEARCH("Generarea angajamentului - nivel elementar", E91)), 'Indicatori comportamentali'!$K$3,
  ISNUMBER(SEARCH("Generarea angajamentului - nivel operațional", E91)), 'Indicatori comportamentali'!$K$4,
  ISNUMBER(SEARCH("Generarea angajamentului - nivel extins", E91)), 'Indicatori comportamentali'!$K$5,
  ISNUMBER(SEARCH("Generarea angajamentului - nivel strategic", E91)), 'Indicatori comportamentali'!$K$6,
  TRUE, "-"
)</f>
        <v>-</v>
      </c>
      <c r="Z91" t="str">
        <f t="shared" si="23"/>
        <v>Comisar, grad asistent</v>
      </c>
      <c r="AA91" s="31" t="str" cm="1">
        <f t="array" ref="AA91">_xlfn.IFS(
  ISNUMBER(SEARCH("Promovarea inovației și inițierea schimbării - nivel elementar", E91)), 'Indicatori comportamentali'!$L$3,
  ISNUMBER(SEARCH("Promovarea inovației și inițierea schimbării - nivel operațional", E91)), 'Indicatori comportamentali'!$L$4,
  ISNUMBER(SEARCH("Promovarea inovației și inițierea schimbării - nivel extins", E91)), 'Indicatori comportamentali'!$L$5,
  ISNUMBER(SEARCH("Promovarea inovației și inițierea schimbării - nivel strategic", E91)), 'Indicatori comportamentali'!$L$6,
  TRUE, "-"
)</f>
        <v>-</v>
      </c>
    </row>
    <row r="92" spans="1:27" ht="172.8" x14ac:dyDescent="0.3">
      <c r="A92" t="s">
        <v>137</v>
      </c>
      <c r="B92" t="s">
        <v>75</v>
      </c>
      <c r="C92" t="s">
        <v>164</v>
      </c>
      <c r="D92" t="str">
        <f t="shared" si="12"/>
        <v>Comisar, grad principal</v>
      </c>
      <c r="E92" s="32" t="s">
        <v>78</v>
      </c>
      <c r="F92" t="str">
        <f t="shared" si="13"/>
        <v>Comisar, grad principal</v>
      </c>
      <c r="G92" s="31" t="str" cm="1">
        <f t="array" ref="G92">_xlfn.IFS(
  ISNUMBER(SEARCH("Rezolvarea de probleme și luarea deciziilor - nivel elementar", E92)), 'Indicatori comportamentali'!$B$3,
  ISNUMBER(SEARCH("Rezolvarea de probleme și luarea deciziilor - nivel operațional", E92)), 'Indicatori comportamentali'!$B$4,
  ISNUMBER(SEARCH("Rezolvarea de probleme și luarea deciziilor - nivel extins", E92)), 'Indicatori comportamentali'!$B$5,
  ISNUMBER(SEARCH("Rezolvarea de probleme și luarea deciziilor - nivel strategic", E92)),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92" t="str">
        <f t="shared" si="14"/>
        <v>Comisar, grad principal</v>
      </c>
      <c r="I92" s="31" t="str" cm="1">
        <f t="array" ref="I92">_xlfn.IFS(
  ISNUMBER(SEARCH("Inițiativă - nivel elementar", E92)), 'Indicatori comportamentali'!$C$3,
  ISNUMBER(SEARCH("Inițiativă - nivel operațional", E92)), 'Indicatori comportamentali'!$C$4,
  ISNUMBER(SEARCH("Inițiativă - nivel extins", E92)), 'Indicatori comportamentali'!$C$5,
  ISNUMBER(SEARCH("Inițiativă - nivel strategic", E92)),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92" t="str">
        <f t="shared" si="15"/>
        <v>Comisar, grad principal</v>
      </c>
      <c r="K92" s="31" t="str" cm="1">
        <f t="array" ref="K92">_xlfn.IFS(
  ISNUMBER(SEARCH("Planificare și organizare - nivel elementar", E92)), 'Indicatori comportamentali'!$D$3,
  ISNUMBER(SEARCH("Planificare și organizare - nivel operațional", E92)), 'Indicatori comportamentali'!$D$4,
  ISNUMBER(SEARCH("Planificare și organizare - nivel extins", E92)), 'Indicatori comportamentali'!$D$5,
  ISNUMBER(SEARCH("Planificare și organizare - nivel strategic", E92)),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92" t="str">
        <f t="shared" si="16"/>
        <v>Comisar, grad principal</v>
      </c>
      <c r="M92" s="31" t="str" cm="1">
        <f t="array" ref="M92">_xlfn.IFS(
  ISNUMBER(SEARCH("Comunicare - nivel elementar", E92)), 'Indicatori comportamentali'!$E$3,
  ISNUMBER(SEARCH("Comunicare - nivel operațional", E92)), 'Indicatori comportamentali'!$E$4,
  ISNUMBER(SEARCH("Comunicare - nivel extins", E92)), 'Indicatori comportamentali'!$E$5,
  ISNUMBER(SEARCH("Comunicare - nivel strategic", E92)),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92" t="str">
        <f t="shared" si="17"/>
        <v>Comisar, grad principal</v>
      </c>
      <c r="O92" s="31" t="str" cm="1">
        <f t="array" ref="O92">_xlfn.IFS(
  ISNUMBER(SEARCH("Lucru în echipă - nivel elementar", E92)), 'Indicatori comportamentali'!$F$3,
  ISNUMBER(SEARCH("Lucru în echipă - nivel operațional", E92)), 'Indicatori comportamentali'!$F$4,
  ISNUMBER(SEARCH("Lucru în echipă - nivel extins", E92)), 'Indicatori comportamentali'!$F$5,
  ISNUMBER(SEARCH("Lucru în echipă - nivel strategic", E92)),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92" t="str">
        <f t="shared" si="18"/>
        <v>Comisar, grad principal</v>
      </c>
      <c r="Q92" s="31" t="str" cm="1">
        <f t="array" ref="Q92">_xlfn.IFS(
  ISNUMBER(SEARCH("Orientare către cetățean - nivel elementar", E92)), 'Indicatori comportamentali'!$G$3,
  ISNUMBER(SEARCH("Orientare către cetățean - nivel operațional", E92)), 'Indicatori comportamentali'!$G$4,
  ISNUMBER(SEARCH("Orientare către cetățean - nivel extins", E92)), 'Indicatori comportamentali'!$G$5,
  ISNUMBER(SEARCH("Orientare către cetățean - nivel strategic", E92)),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92" t="str">
        <f t="shared" si="19"/>
        <v>Comisar, grad principal</v>
      </c>
      <c r="S92" s="31" t="str" cm="1">
        <f t="array" ref="S92">_xlfn.IFS(
  ISNUMBER(SEARCH("Integritate - nivel elementar", E92)), 'Indicatori comportamentali'!$H$3,
  ISNUMBER(SEARCH("Integritate - nivel operațional", E92)), 'Indicatori comportamentali'!$H$4,
  ISNUMBER(SEARCH("Integritate - nivel extins", E92)), 'Indicatori comportamentali'!$H$5,
  ISNUMBER(SEARCH("Integritate - nivel strategic", E92)),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92" t="str">
        <f t="shared" si="20"/>
        <v>Comisar, grad principal</v>
      </c>
      <c r="U92" s="31" t="str" cm="1">
        <f t="array" ref="U92">_xlfn.IFS(
  ISNUMBER(SEARCH("Managementul performanței - nivel elementar", E92)), 'Indicatori comportamentali'!$I$3,
  ISNUMBER(SEARCH("Managementul performanței - nivel operațional", E92)), 'Indicatori comportamentali'!$I$4,
  ISNUMBER(SEARCH("Managementul performanței - nivel extins", E92)), 'Indicatori comportamentali'!$I$5,
  ISNUMBER(SEARCH("Managementul performanței - nivel strategic", E92)), 'Indicatori comportamentali'!$I$6,
  TRUE, "-"
)</f>
        <v>-</v>
      </c>
      <c r="V92" t="str">
        <f t="shared" si="21"/>
        <v>Comisar, grad principal</v>
      </c>
      <c r="W92" s="31" t="str" cm="1">
        <f t="array" ref="W92">_xlfn.IFS(
  ISNUMBER(SEARCH("Dezvoltarea echipei - nivel elementar", E92)), 'Indicatori comportamentali'!$J$3,
  ISNUMBER(SEARCH("Dezvoltarea echipei - nivel operațional", E92)), 'Indicatori comportamentali'!$J$4,
  ISNUMBER(SEARCH("Dezvoltarea echipei - nivel extins", E92)), 'Indicatori comportamentali'!$J$5,
  ISNUMBER(SEARCH("Dezvoltarea echipei - nivel strategic", E92)), 'Indicatori comportamentali'!$J$6,
  TRUE, "-"
)</f>
        <v>-</v>
      </c>
      <c r="X92" t="str">
        <f t="shared" si="22"/>
        <v>Comisar, grad principal</v>
      </c>
      <c r="Y92" s="31" t="str" cm="1">
        <f t="array" ref="Y92">_xlfn.IFS(
  ISNUMBER(SEARCH("Generarea angajamentului - nivel elementar", E92)), 'Indicatori comportamentali'!$K$3,
  ISNUMBER(SEARCH("Generarea angajamentului - nivel operațional", E92)), 'Indicatori comportamentali'!$K$4,
  ISNUMBER(SEARCH("Generarea angajamentului - nivel extins", E92)), 'Indicatori comportamentali'!$K$5,
  ISNUMBER(SEARCH("Generarea angajamentului - nivel strategic", E92)), 'Indicatori comportamentali'!$K$6,
  TRUE, "-"
)</f>
        <v>-</v>
      </c>
      <c r="Z92" t="str">
        <f t="shared" si="23"/>
        <v>Comisar, grad principal</v>
      </c>
      <c r="AA92" s="31" t="str" cm="1">
        <f t="array" ref="AA92">_xlfn.IFS(
  ISNUMBER(SEARCH("Promovarea inovației și inițierea schimbării - nivel elementar", E92)), 'Indicatori comportamentali'!$L$3,
  ISNUMBER(SEARCH("Promovarea inovației și inițierea schimbării - nivel operațional", E92)), 'Indicatori comportamentali'!$L$4,
  ISNUMBER(SEARCH("Promovarea inovației și inițierea schimbării - nivel extins", E92)), 'Indicatori comportamentali'!$L$5,
  ISNUMBER(SEARCH("Promovarea inovației și inițierea schimbării - nivel strategic", E92)), 'Indicatori comportamentali'!$L$6,
  TRUE, "-"
)</f>
        <v>-</v>
      </c>
    </row>
    <row r="93" spans="1:27" ht="172.8" x14ac:dyDescent="0.3">
      <c r="A93" t="s">
        <v>137</v>
      </c>
      <c r="B93" t="s">
        <v>76</v>
      </c>
      <c r="C93" t="s">
        <v>164</v>
      </c>
      <c r="D93" t="str">
        <f t="shared" si="12"/>
        <v>Comisar, grad superior</v>
      </c>
      <c r="E93" s="32" t="s">
        <v>78</v>
      </c>
      <c r="F93" t="str">
        <f t="shared" si="13"/>
        <v>Comisar, grad superior</v>
      </c>
      <c r="G93" s="31" t="str" cm="1">
        <f t="array" ref="G93">_xlfn.IFS(
  ISNUMBER(SEARCH("Rezolvarea de probleme și luarea deciziilor - nivel elementar", E93)), 'Indicatori comportamentali'!$B$3,
  ISNUMBER(SEARCH("Rezolvarea de probleme și luarea deciziilor - nivel operațional", E93)), 'Indicatori comportamentali'!$B$4,
  ISNUMBER(SEARCH("Rezolvarea de probleme și luarea deciziilor - nivel extins", E93)), 'Indicatori comportamentali'!$B$5,
  ISNUMBER(SEARCH("Rezolvarea de probleme și luarea deciziilor - nivel strategic", E93)),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93" t="str">
        <f t="shared" si="14"/>
        <v>Comisar, grad superior</v>
      </c>
      <c r="I93" s="31" t="str" cm="1">
        <f t="array" ref="I93">_xlfn.IFS(
  ISNUMBER(SEARCH("Inițiativă - nivel elementar", E93)), 'Indicatori comportamentali'!$C$3,
  ISNUMBER(SEARCH("Inițiativă - nivel operațional", E93)), 'Indicatori comportamentali'!$C$4,
  ISNUMBER(SEARCH("Inițiativă - nivel extins", E93)), 'Indicatori comportamentali'!$C$5,
  ISNUMBER(SEARCH("Inițiativă - nivel strategic", E93)),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93" t="str">
        <f t="shared" si="15"/>
        <v>Comisar, grad superior</v>
      </c>
      <c r="K93" s="31" t="str" cm="1">
        <f t="array" ref="K93">_xlfn.IFS(
  ISNUMBER(SEARCH("Planificare și organizare - nivel elementar", E93)), 'Indicatori comportamentali'!$D$3,
  ISNUMBER(SEARCH("Planificare și organizare - nivel operațional", E93)), 'Indicatori comportamentali'!$D$4,
  ISNUMBER(SEARCH("Planificare și organizare - nivel extins", E93)), 'Indicatori comportamentali'!$D$5,
  ISNUMBER(SEARCH("Planificare și organizare - nivel strategic", E93)),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93" t="str">
        <f t="shared" si="16"/>
        <v>Comisar, grad superior</v>
      </c>
      <c r="M93" s="31" t="str" cm="1">
        <f t="array" ref="M93">_xlfn.IFS(
  ISNUMBER(SEARCH("Comunicare - nivel elementar", E93)), 'Indicatori comportamentali'!$E$3,
  ISNUMBER(SEARCH("Comunicare - nivel operațional", E93)), 'Indicatori comportamentali'!$E$4,
  ISNUMBER(SEARCH("Comunicare - nivel extins", E93)), 'Indicatori comportamentali'!$E$5,
  ISNUMBER(SEARCH("Comunicare - nivel strategic", E93)),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93" t="str">
        <f t="shared" si="17"/>
        <v>Comisar, grad superior</v>
      </c>
      <c r="O93" s="31" t="str" cm="1">
        <f t="array" ref="O93">_xlfn.IFS(
  ISNUMBER(SEARCH("Lucru în echipă - nivel elementar", E93)), 'Indicatori comportamentali'!$F$3,
  ISNUMBER(SEARCH("Lucru în echipă - nivel operațional", E93)), 'Indicatori comportamentali'!$F$4,
  ISNUMBER(SEARCH("Lucru în echipă - nivel extins", E93)), 'Indicatori comportamentali'!$F$5,
  ISNUMBER(SEARCH("Lucru în echipă - nivel strategic", E93)),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93" t="str">
        <f t="shared" si="18"/>
        <v>Comisar, grad superior</v>
      </c>
      <c r="Q93" s="31" t="str" cm="1">
        <f t="array" ref="Q93">_xlfn.IFS(
  ISNUMBER(SEARCH("Orientare către cetățean - nivel elementar", E93)), 'Indicatori comportamentali'!$G$3,
  ISNUMBER(SEARCH("Orientare către cetățean - nivel operațional", E93)), 'Indicatori comportamentali'!$G$4,
  ISNUMBER(SEARCH("Orientare către cetățean - nivel extins", E93)), 'Indicatori comportamentali'!$G$5,
  ISNUMBER(SEARCH("Orientare către cetățean - nivel strategic", E93)),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93" t="str">
        <f t="shared" si="19"/>
        <v>Comisar, grad superior</v>
      </c>
      <c r="S93" s="31" t="str" cm="1">
        <f t="array" ref="S93">_xlfn.IFS(
  ISNUMBER(SEARCH("Integritate - nivel elementar", E93)), 'Indicatori comportamentali'!$H$3,
  ISNUMBER(SEARCH("Integritate - nivel operațional", E93)), 'Indicatori comportamentali'!$H$4,
  ISNUMBER(SEARCH("Integritate - nivel extins", E93)), 'Indicatori comportamentali'!$H$5,
  ISNUMBER(SEARCH("Integritate - nivel strategic", E93)),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93" t="str">
        <f t="shared" si="20"/>
        <v>Comisar, grad superior</v>
      </c>
      <c r="U93" s="31" t="str" cm="1">
        <f t="array" ref="U93">_xlfn.IFS(
  ISNUMBER(SEARCH("Managementul performanței - nivel elementar", E93)), 'Indicatori comportamentali'!$I$3,
  ISNUMBER(SEARCH("Managementul performanței - nivel operațional", E93)), 'Indicatori comportamentali'!$I$4,
  ISNUMBER(SEARCH("Managementul performanței - nivel extins", E93)), 'Indicatori comportamentali'!$I$5,
  ISNUMBER(SEARCH("Managementul performanței - nivel strategic", E93)), 'Indicatori comportamentali'!$I$6,
  TRUE, "-"
)</f>
        <v>-</v>
      </c>
      <c r="V93" t="str">
        <f t="shared" si="21"/>
        <v>Comisar, grad superior</v>
      </c>
      <c r="W93" s="31" t="str" cm="1">
        <f t="array" ref="W93">_xlfn.IFS(
  ISNUMBER(SEARCH("Dezvoltarea echipei - nivel elementar", E93)), 'Indicatori comportamentali'!$J$3,
  ISNUMBER(SEARCH("Dezvoltarea echipei - nivel operațional", E93)), 'Indicatori comportamentali'!$J$4,
  ISNUMBER(SEARCH("Dezvoltarea echipei - nivel extins", E93)), 'Indicatori comportamentali'!$J$5,
  ISNUMBER(SEARCH("Dezvoltarea echipei - nivel strategic", E93)), 'Indicatori comportamentali'!$J$6,
  TRUE, "-"
)</f>
        <v>-</v>
      </c>
      <c r="X93" t="str">
        <f t="shared" si="22"/>
        <v>Comisar, grad superior</v>
      </c>
      <c r="Y93" s="31" t="str" cm="1">
        <f t="array" ref="Y93">_xlfn.IFS(
  ISNUMBER(SEARCH("Generarea angajamentului - nivel elementar", E93)), 'Indicatori comportamentali'!$K$3,
  ISNUMBER(SEARCH("Generarea angajamentului - nivel operațional", E93)), 'Indicatori comportamentali'!$K$4,
  ISNUMBER(SEARCH("Generarea angajamentului - nivel extins", E93)), 'Indicatori comportamentali'!$K$5,
  ISNUMBER(SEARCH("Generarea angajamentului - nivel strategic", E93)), 'Indicatori comportamentali'!$K$6,
  TRUE, "-"
)</f>
        <v>-</v>
      </c>
      <c r="Z93" t="str">
        <f t="shared" si="23"/>
        <v>Comisar, grad superior</v>
      </c>
      <c r="AA93" s="31" t="str" cm="1">
        <f t="array" ref="AA93">_xlfn.IFS(
  ISNUMBER(SEARCH("Promovarea inovației și inițierea schimbării - nivel elementar", E93)), 'Indicatori comportamentali'!$L$3,
  ISNUMBER(SEARCH("Promovarea inovației și inițierea schimbării - nivel operațional", E93)), 'Indicatori comportamentali'!$L$4,
  ISNUMBER(SEARCH("Promovarea inovației și inițierea schimbării - nivel extins", E93)), 'Indicatori comportamentali'!$L$5,
  ISNUMBER(SEARCH("Promovarea inovației și inițierea schimbării - nivel strategic", E93)), 'Indicatori comportamentali'!$L$6,
  TRUE, "-"
)</f>
        <v>-</v>
      </c>
    </row>
    <row r="94" spans="1:27" ht="158.4" x14ac:dyDescent="0.3">
      <c r="A94" t="s">
        <v>138</v>
      </c>
      <c r="B94" t="s">
        <v>73</v>
      </c>
      <c r="C94" t="s">
        <v>164</v>
      </c>
      <c r="D94" t="str">
        <f t="shared" si="12"/>
        <v>Consilier de soluţionare a contestaţiilor în domeniul achiziţiilor publice, grad debutant</v>
      </c>
      <c r="E94" s="32" t="s">
        <v>79</v>
      </c>
      <c r="F94" t="str">
        <f t="shared" si="13"/>
        <v>Consilier de soluţionare a contestaţiilor în domeniul achiziţiilor publice, grad debutant</v>
      </c>
      <c r="G94" s="31" t="str" cm="1">
        <f t="array" ref="G94">_xlfn.IFS(
  ISNUMBER(SEARCH("Rezolvarea de probleme și luarea deciziilor - nivel elementar", E94)), 'Indicatori comportamentali'!$B$3,
  ISNUMBER(SEARCH("Rezolvarea de probleme și luarea deciziilor - nivel operațional", E94)), 'Indicatori comportamentali'!$B$4,
  ISNUMBER(SEARCH("Rezolvarea de probleme și luarea deciziilor - nivel extins", E94)), 'Indicatori comportamentali'!$B$5,
  ISNUMBER(SEARCH("Rezolvarea de probleme și luarea deciziilor - nivel strategic", E94)),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94" t="str">
        <f t="shared" si="14"/>
        <v>Consilier de soluţionare a contestaţiilor în domeniul achiziţiilor publice, grad debutant</v>
      </c>
      <c r="I94" s="31" t="str" cm="1">
        <f t="array" ref="I94">_xlfn.IFS(
  ISNUMBER(SEARCH("Inițiativă - nivel elementar", E94)), 'Indicatori comportamentali'!$C$3,
  ISNUMBER(SEARCH("Inițiativă - nivel operațional", E94)), 'Indicatori comportamentali'!$C$4,
  ISNUMBER(SEARCH("Inițiativă - nivel extins", E94)), 'Indicatori comportamentali'!$C$5,
  ISNUMBER(SEARCH("Inițiativă - nivel strategic", E94)),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94" t="str">
        <f t="shared" si="15"/>
        <v>Consilier de soluţionare a contestaţiilor în domeniul achiziţiilor publice, grad debutant</v>
      </c>
      <c r="K94" s="31" t="str" cm="1">
        <f t="array" ref="K94">_xlfn.IFS(
  ISNUMBER(SEARCH("Planificare și organizare - nivel elementar", E94)), 'Indicatori comportamentali'!$D$3,
  ISNUMBER(SEARCH("Planificare și organizare - nivel operațional", E94)), 'Indicatori comportamentali'!$D$4,
  ISNUMBER(SEARCH("Planificare și organizare - nivel extins", E94)), 'Indicatori comportamentali'!$D$5,
  ISNUMBER(SEARCH("Planificare și organizare - nivel strategic", E94)),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94" t="str">
        <f t="shared" si="16"/>
        <v>Consilier de soluţionare a contestaţiilor în domeniul achiziţiilor publice, grad debutant</v>
      </c>
      <c r="M94" s="31" t="str" cm="1">
        <f t="array" ref="M94">_xlfn.IFS(
  ISNUMBER(SEARCH("Comunicare - nivel elementar", E94)), 'Indicatori comportamentali'!$E$3,
  ISNUMBER(SEARCH("Comunicare - nivel operațional", E94)), 'Indicatori comportamentali'!$E$4,
  ISNUMBER(SEARCH("Comunicare - nivel extins", E94)), 'Indicatori comportamentali'!$E$5,
  ISNUMBER(SEARCH("Comunicare - nivel strategic", E94)),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94" t="str">
        <f t="shared" si="17"/>
        <v>Consilier de soluţionare a contestaţiilor în domeniul achiziţiilor publice, grad debutant</v>
      </c>
      <c r="O94" s="31" t="str" cm="1">
        <f t="array" ref="O94">_xlfn.IFS(
  ISNUMBER(SEARCH("Lucru în echipă - nivel elementar", E94)), 'Indicatori comportamentali'!$F$3,
  ISNUMBER(SEARCH("Lucru în echipă - nivel operațional", E94)), 'Indicatori comportamentali'!$F$4,
  ISNUMBER(SEARCH("Lucru în echipă - nivel extins", E94)), 'Indicatori comportamentali'!$F$5,
  ISNUMBER(SEARCH("Lucru în echipă - nivel strategic", E94)),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94" t="str">
        <f t="shared" si="18"/>
        <v>Consilier de soluţionare a contestaţiilor în domeniul achiziţiilor publice, grad debutant</v>
      </c>
      <c r="Q94" s="31" t="str" cm="1">
        <f t="array" ref="Q94">_xlfn.IFS(
  ISNUMBER(SEARCH("Orientare către cetățean - nivel elementar", E94)), 'Indicatori comportamentali'!$G$3,
  ISNUMBER(SEARCH("Orientare către cetățean - nivel operațional", E94)), 'Indicatori comportamentali'!$G$4,
  ISNUMBER(SEARCH("Orientare către cetățean - nivel extins", E94)), 'Indicatori comportamentali'!$G$5,
  ISNUMBER(SEARCH("Orientare către cetățean - nivel strategic", E94)),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94" t="str">
        <f t="shared" si="19"/>
        <v>Consilier de soluţionare a contestaţiilor în domeniul achiziţiilor publice, grad debutant</v>
      </c>
      <c r="S94" s="31" t="str" cm="1">
        <f t="array" ref="S94">_xlfn.IFS(
  ISNUMBER(SEARCH("Integritate - nivel elementar", E94)), 'Indicatori comportamentali'!$H$3,
  ISNUMBER(SEARCH("Integritate - nivel operațional", E94)), 'Indicatori comportamentali'!$H$4,
  ISNUMBER(SEARCH("Integritate - nivel extins", E94)), 'Indicatori comportamentali'!$H$5,
  ISNUMBER(SEARCH("Integritate - nivel strategic", E94)),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94" t="str">
        <f t="shared" si="20"/>
        <v>Consilier de soluţionare a contestaţiilor în domeniul achiziţiilor publice, grad debutant</v>
      </c>
      <c r="U94" s="31" t="str" cm="1">
        <f t="array" ref="U94">_xlfn.IFS(
  ISNUMBER(SEARCH("Managementul performanței - nivel elementar", E94)), 'Indicatori comportamentali'!$I$3,
  ISNUMBER(SEARCH("Managementul performanței - nivel operațional", E94)), 'Indicatori comportamentali'!$I$4,
  ISNUMBER(SEARCH("Managementul performanței - nivel extins", E94)), 'Indicatori comportamentali'!$I$5,
  ISNUMBER(SEARCH("Managementul performanței - nivel strategic", E94)), 'Indicatori comportamentali'!$I$6,
  TRUE, "-"
)</f>
        <v>-</v>
      </c>
      <c r="V94" t="str">
        <f t="shared" si="21"/>
        <v>Consilier de soluţionare a contestaţiilor în domeniul achiziţiilor publice, grad debutant</v>
      </c>
      <c r="W94" s="31" t="str" cm="1">
        <f t="array" ref="W94">_xlfn.IFS(
  ISNUMBER(SEARCH("Dezvoltarea echipei - nivel elementar", E94)), 'Indicatori comportamentali'!$J$3,
  ISNUMBER(SEARCH("Dezvoltarea echipei - nivel operațional", E94)), 'Indicatori comportamentali'!$J$4,
  ISNUMBER(SEARCH("Dezvoltarea echipei - nivel extins", E94)), 'Indicatori comportamentali'!$J$5,
  ISNUMBER(SEARCH("Dezvoltarea echipei - nivel strategic", E94)), 'Indicatori comportamentali'!$J$6,
  TRUE, "-"
)</f>
        <v>-</v>
      </c>
      <c r="X94" t="str">
        <f t="shared" si="22"/>
        <v>Consilier de soluţionare a contestaţiilor în domeniul achiziţiilor publice, grad debutant</v>
      </c>
      <c r="Y94" s="31" t="str" cm="1">
        <f t="array" ref="Y94">_xlfn.IFS(
  ISNUMBER(SEARCH("Generarea angajamentului - nivel elementar", E94)), 'Indicatori comportamentali'!$K$3,
  ISNUMBER(SEARCH("Generarea angajamentului - nivel operațional", E94)), 'Indicatori comportamentali'!$K$4,
  ISNUMBER(SEARCH("Generarea angajamentului - nivel extins", E94)), 'Indicatori comportamentali'!$K$5,
  ISNUMBER(SEARCH("Generarea angajamentului - nivel strategic", E94)), 'Indicatori comportamentali'!$K$6,
  TRUE, "-"
)</f>
        <v>-</v>
      </c>
      <c r="Z94" t="str">
        <f t="shared" si="23"/>
        <v>Consilier de soluţionare a contestaţiilor în domeniul achiziţiilor publice, grad debutant</v>
      </c>
      <c r="AA94" s="31" t="str" cm="1">
        <f t="array" ref="AA94">_xlfn.IFS(
  ISNUMBER(SEARCH("Promovarea inovației și inițierea schimbării - nivel elementar", E94)), 'Indicatori comportamentali'!$L$3,
  ISNUMBER(SEARCH("Promovarea inovației și inițierea schimbării - nivel operațional", E94)), 'Indicatori comportamentali'!$L$4,
  ISNUMBER(SEARCH("Promovarea inovației și inițierea schimbării - nivel extins", E94)), 'Indicatori comportamentali'!$L$5,
  ISNUMBER(SEARCH("Promovarea inovației și inițierea schimbării - nivel strategic", E94)), 'Indicatori comportamentali'!$L$6,
  TRUE, "-"
)</f>
        <v>-</v>
      </c>
    </row>
    <row r="95" spans="1:27" ht="158.4" x14ac:dyDescent="0.3">
      <c r="A95" t="s">
        <v>138</v>
      </c>
      <c r="B95" t="s">
        <v>74</v>
      </c>
      <c r="C95" t="s">
        <v>164</v>
      </c>
      <c r="D95" t="str">
        <f t="shared" si="12"/>
        <v>Consilier de soluţionare a contestaţiilor în domeniul achiziţiilor publice, grad asistent</v>
      </c>
      <c r="E95" s="32" t="s">
        <v>79</v>
      </c>
      <c r="F95" t="str">
        <f t="shared" si="13"/>
        <v>Consilier de soluţionare a contestaţiilor în domeniul achiziţiilor publice, grad asistent</v>
      </c>
      <c r="G95" s="31" t="str" cm="1">
        <f t="array" ref="G95">_xlfn.IFS(
  ISNUMBER(SEARCH("Rezolvarea de probleme și luarea deciziilor - nivel elementar", E95)), 'Indicatori comportamentali'!$B$3,
  ISNUMBER(SEARCH("Rezolvarea de probleme și luarea deciziilor - nivel operațional", E95)), 'Indicatori comportamentali'!$B$4,
  ISNUMBER(SEARCH("Rezolvarea de probleme și luarea deciziilor - nivel extins", E95)), 'Indicatori comportamentali'!$B$5,
  ISNUMBER(SEARCH("Rezolvarea de probleme și luarea deciziilor - nivel strategic", E95)),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95" t="str">
        <f t="shared" si="14"/>
        <v>Consilier de soluţionare a contestaţiilor în domeniul achiziţiilor publice, grad asistent</v>
      </c>
      <c r="I95" s="31" t="str" cm="1">
        <f t="array" ref="I95">_xlfn.IFS(
  ISNUMBER(SEARCH("Inițiativă - nivel elementar", E95)), 'Indicatori comportamentali'!$C$3,
  ISNUMBER(SEARCH("Inițiativă - nivel operațional", E95)), 'Indicatori comportamentali'!$C$4,
  ISNUMBER(SEARCH("Inițiativă - nivel extins", E95)), 'Indicatori comportamentali'!$C$5,
  ISNUMBER(SEARCH("Inițiativă - nivel strategic", E95)),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95" t="str">
        <f t="shared" si="15"/>
        <v>Consilier de soluţionare a contestaţiilor în domeniul achiziţiilor publice, grad asistent</v>
      </c>
      <c r="K95" s="31" t="str" cm="1">
        <f t="array" ref="K95">_xlfn.IFS(
  ISNUMBER(SEARCH("Planificare și organizare - nivel elementar", E95)), 'Indicatori comportamentali'!$D$3,
  ISNUMBER(SEARCH("Planificare și organizare - nivel operațional", E95)), 'Indicatori comportamentali'!$D$4,
  ISNUMBER(SEARCH("Planificare și organizare - nivel extins", E95)), 'Indicatori comportamentali'!$D$5,
  ISNUMBER(SEARCH("Planificare și organizare - nivel strategic", E95)),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95" t="str">
        <f t="shared" si="16"/>
        <v>Consilier de soluţionare a contestaţiilor în domeniul achiziţiilor publice, grad asistent</v>
      </c>
      <c r="M95" s="31" t="str" cm="1">
        <f t="array" ref="M95">_xlfn.IFS(
  ISNUMBER(SEARCH("Comunicare - nivel elementar", E95)), 'Indicatori comportamentali'!$E$3,
  ISNUMBER(SEARCH("Comunicare - nivel operațional", E95)), 'Indicatori comportamentali'!$E$4,
  ISNUMBER(SEARCH("Comunicare - nivel extins", E95)), 'Indicatori comportamentali'!$E$5,
  ISNUMBER(SEARCH("Comunicare - nivel strategic", E95)),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95" t="str">
        <f t="shared" si="17"/>
        <v>Consilier de soluţionare a contestaţiilor în domeniul achiziţiilor publice, grad asistent</v>
      </c>
      <c r="O95" s="31" t="str" cm="1">
        <f t="array" ref="O95">_xlfn.IFS(
  ISNUMBER(SEARCH("Lucru în echipă - nivel elementar", E95)), 'Indicatori comportamentali'!$F$3,
  ISNUMBER(SEARCH("Lucru în echipă - nivel operațional", E95)), 'Indicatori comportamentali'!$F$4,
  ISNUMBER(SEARCH("Lucru în echipă - nivel extins", E95)), 'Indicatori comportamentali'!$F$5,
  ISNUMBER(SEARCH("Lucru în echipă - nivel strategic", E95)),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95" t="str">
        <f t="shared" si="18"/>
        <v>Consilier de soluţionare a contestaţiilor în domeniul achiziţiilor publice, grad asistent</v>
      </c>
      <c r="Q95" s="31" t="str" cm="1">
        <f t="array" ref="Q95">_xlfn.IFS(
  ISNUMBER(SEARCH("Orientare către cetățean - nivel elementar", E95)), 'Indicatori comportamentali'!$G$3,
  ISNUMBER(SEARCH("Orientare către cetățean - nivel operațional", E95)), 'Indicatori comportamentali'!$G$4,
  ISNUMBER(SEARCH("Orientare către cetățean - nivel extins", E95)), 'Indicatori comportamentali'!$G$5,
  ISNUMBER(SEARCH("Orientare către cetățean - nivel strategic", E95)),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95" t="str">
        <f t="shared" si="19"/>
        <v>Consilier de soluţionare a contestaţiilor în domeniul achiziţiilor publice, grad asistent</v>
      </c>
      <c r="S95" s="31" t="str" cm="1">
        <f t="array" ref="S95">_xlfn.IFS(
  ISNUMBER(SEARCH("Integritate - nivel elementar", E95)), 'Indicatori comportamentali'!$H$3,
  ISNUMBER(SEARCH("Integritate - nivel operațional", E95)), 'Indicatori comportamentali'!$H$4,
  ISNUMBER(SEARCH("Integritate - nivel extins", E95)), 'Indicatori comportamentali'!$H$5,
  ISNUMBER(SEARCH("Integritate - nivel strategic", E95)),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95" t="str">
        <f t="shared" si="20"/>
        <v>Consilier de soluţionare a contestaţiilor în domeniul achiziţiilor publice, grad asistent</v>
      </c>
      <c r="U95" s="31" t="str" cm="1">
        <f t="array" ref="U95">_xlfn.IFS(
  ISNUMBER(SEARCH("Managementul performanței - nivel elementar", E95)), 'Indicatori comportamentali'!$I$3,
  ISNUMBER(SEARCH("Managementul performanței - nivel operațional", E95)), 'Indicatori comportamentali'!$I$4,
  ISNUMBER(SEARCH("Managementul performanței - nivel extins", E95)), 'Indicatori comportamentali'!$I$5,
  ISNUMBER(SEARCH("Managementul performanței - nivel strategic", E95)), 'Indicatori comportamentali'!$I$6,
  TRUE, "-"
)</f>
        <v>-</v>
      </c>
      <c r="V95" t="str">
        <f t="shared" si="21"/>
        <v>Consilier de soluţionare a contestaţiilor în domeniul achiziţiilor publice, grad asistent</v>
      </c>
      <c r="W95" s="31" t="str" cm="1">
        <f t="array" ref="W95">_xlfn.IFS(
  ISNUMBER(SEARCH("Dezvoltarea echipei - nivel elementar", E95)), 'Indicatori comportamentali'!$J$3,
  ISNUMBER(SEARCH("Dezvoltarea echipei - nivel operațional", E95)), 'Indicatori comportamentali'!$J$4,
  ISNUMBER(SEARCH("Dezvoltarea echipei - nivel extins", E95)), 'Indicatori comportamentali'!$J$5,
  ISNUMBER(SEARCH("Dezvoltarea echipei - nivel strategic", E95)), 'Indicatori comportamentali'!$J$6,
  TRUE, "-"
)</f>
        <v>-</v>
      </c>
      <c r="X95" t="str">
        <f t="shared" si="22"/>
        <v>Consilier de soluţionare a contestaţiilor în domeniul achiziţiilor publice, grad asistent</v>
      </c>
      <c r="Y95" s="31" t="str" cm="1">
        <f t="array" ref="Y95">_xlfn.IFS(
  ISNUMBER(SEARCH("Generarea angajamentului - nivel elementar", E95)), 'Indicatori comportamentali'!$K$3,
  ISNUMBER(SEARCH("Generarea angajamentului - nivel operațional", E95)), 'Indicatori comportamentali'!$K$4,
  ISNUMBER(SEARCH("Generarea angajamentului - nivel extins", E95)), 'Indicatori comportamentali'!$K$5,
  ISNUMBER(SEARCH("Generarea angajamentului - nivel strategic", E95)), 'Indicatori comportamentali'!$K$6,
  TRUE, "-"
)</f>
        <v>-</v>
      </c>
      <c r="Z95" t="str">
        <f t="shared" si="23"/>
        <v>Consilier de soluţionare a contestaţiilor în domeniul achiziţiilor publice, grad asistent</v>
      </c>
      <c r="AA95" s="31" t="str" cm="1">
        <f t="array" ref="AA95">_xlfn.IFS(
  ISNUMBER(SEARCH("Promovarea inovației și inițierea schimbării - nivel elementar", E95)), 'Indicatori comportamentali'!$L$3,
  ISNUMBER(SEARCH("Promovarea inovației și inițierea schimbării - nivel operațional", E95)), 'Indicatori comportamentali'!$L$4,
  ISNUMBER(SEARCH("Promovarea inovației și inițierea schimbării - nivel extins", E95)), 'Indicatori comportamentali'!$L$5,
  ISNUMBER(SEARCH("Promovarea inovației și inițierea schimbării - nivel strategic", E95)), 'Indicatori comportamentali'!$L$6,
  TRUE, "-"
)</f>
        <v>-</v>
      </c>
    </row>
    <row r="96" spans="1:27" ht="172.8" x14ac:dyDescent="0.3">
      <c r="A96" t="s">
        <v>138</v>
      </c>
      <c r="B96" t="s">
        <v>75</v>
      </c>
      <c r="C96" t="s">
        <v>164</v>
      </c>
      <c r="D96" t="str">
        <f t="shared" si="12"/>
        <v>Consilier de soluţionare a contestaţiilor în domeniul achiziţiilor publice, grad principal</v>
      </c>
      <c r="E96" s="32" t="s">
        <v>78</v>
      </c>
      <c r="F96" t="str">
        <f t="shared" si="13"/>
        <v>Consilier de soluţionare a contestaţiilor în domeniul achiziţiilor publice, grad principal</v>
      </c>
      <c r="G96" s="31" t="str" cm="1">
        <f t="array" ref="G96">_xlfn.IFS(
  ISNUMBER(SEARCH("Rezolvarea de probleme și luarea deciziilor - nivel elementar", E96)), 'Indicatori comportamentali'!$B$3,
  ISNUMBER(SEARCH("Rezolvarea de probleme și luarea deciziilor - nivel operațional", E96)), 'Indicatori comportamentali'!$B$4,
  ISNUMBER(SEARCH("Rezolvarea de probleme și luarea deciziilor - nivel extins", E96)), 'Indicatori comportamentali'!$B$5,
  ISNUMBER(SEARCH("Rezolvarea de probleme și luarea deciziilor - nivel strategic", E96)),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96" t="str">
        <f t="shared" si="14"/>
        <v>Consilier de soluţionare a contestaţiilor în domeniul achiziţiilor publice, grad principal</v>
      </c>
      <c r="I96" s="31" t="str" cm="1">
        <f t="array" ref="I96">_xlfn.IFS(
  ISNUMBER(SEARCH("Inițiativă - nivel elementar", E96)), 'Indicatori comportamentali'!$C$3,
  ISNUMBER(SEARCH("Inițiativă - nivel operațional", E96)), 'Indicatori comportamentali'!$C$4,
  ISNUMBER(SEARCH("Inițiativă - nivel extins", E96)), 'Indicatori comportamentali'!$C$5,
  ISNUMBER(SEARCH("Inițiativă - nivel strategic", E96)),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96" t="str">
        <f t="shared" si="15"/>
        <v>Consilier de soluţionare a contestaţiilor în domeniul achiziţiilor publice, grad principal</v>
      </c>
      <c r="K96" s="31" t="str" cm="1">
        <f t="array" ref="K96">_xlfn.IFS(
  ISNUMBER(SEARCH("Planificare și organizare - nivel elementar", E96)), 'Indicatori comportamentali'!$D$3,
  ISNUMBER(SEARCH("Planificare și organizare - nivel operațional", E96)), 'Indicatori comportamentali'!$D$4,
  ISNUMBER(SEARCH("Planificare și organizare - nivel extins", E96)), 'Indicatori comportamentali'!$D$5,
  ISNUMBER(SEARCH("Planificare și organizare - nivel strategic", E96)),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96" t="str">
        <f t="shared" si="16"/>
        <v>Consilier de soluţionare a contestaţiilor în domeniul achiziţiilor publice, grad principal</v>
      </c>
      <c r="M96" s="31" t="str" cm="1">
        <f t="array" ref="M96">_xlfn.IFS(
  ISNUMBER(SEARCH("Comunicare - nivel elementar", E96)), 'Indicatori comportamentali'!$E$3,
  ISNUMBER(SEARCH("Comunicare - nivel operațional", E96)), 'Indicatori comportamentali'!$E$4,
  ISNUMBER(SEARCH("Comunicare - nivel extins", E96)), 'Indicatori comportamentali'!$E$5,
  ISNUMBER(SEARCH("Comunicare - nivel strategic", E96)),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96" t="str">
        <f t="shared" si="17"/>
        <v>Consilier de soluţionare a contestaţiilor în domeniul achiziţiilor publice, grad principal</v>
      </c>
      <c r="O96" s="31" t="str" cm="1">
        <f t="array" ref="O96">_xlfn.IFS(
  ISNUMBER(SEARCH("Lucru în echipă - nivel elementar", E96)), 'Indicatori comportamentali'!$F$3,
  ISNUMBER(SEARCH("Lucru în echipă - nivel operațional", E96)), 'Indicatori comportamentali'!$F$4,
  ISNUMBER(SEARCH("Lucru în echipă - nivel extins", E96)), 'Indicatori comportamentali'!$F$5,
  ISNUMBER(SEARCH("Lucru în echipă - nivel strategic", E96)),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96" t="str">
        <f t="shared" si="18"/>
        <v>Consilier de soluţionare a contestaţiilor în domeniul achiziţiilor publice, grad principal</v>
      </c>
      <c r="Q96" s="31" t="str" cm="1">
        <f t="array" ref="Q96">_xlfn.IFS(
  ISNUMBER(SEARCH("Orientare către cetățean - nivel elementar", E96)), 'Indicatori comportamentali'!$G$3,
  ISNUMBER(SEARCH("Orientare către cetățean - nivel operațional", E96)), 'Indicatori comportamentali'!$G$4,
  ISNUMBER(SEARCH("Orientare către cetățean - nivel extins", E96)), 'Indicatori comportamentali'!$G$5,
  ISNUMBER(SEARCH("Orientare către cetățean - nivel strategic", E96)),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96" t="str">
        <f t="shared" si="19"/>
        <v>Consilier de soluţionare a contestaţiilor în domeniul achiziţiilor publice, grad principal</v>
      </c>
      <c r="S96" s="31" t="str" cm="1">
        <f t="array" ref="S96">_xlfn.IFS(
  ISNUMBER(SEARCH("Integritate - nivel elementar", E96)), 'Indicatori comportamentali'!$H$3,
  ISNUMBER(SEARCH("Integritate - nivel operațional", E96)), 'Indicatori comportamentali'!$H$4,
  ISNUMBER(SEARCH("Integritate - nivel extins", E96)), 'Indicatori comportamentali'!$H$5,
  ISNUMBER(SEARCH("Integritate - nivel strategic", E96)),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96" t="str">
        <f t="shared" si="20"/>
        <v>Consilier de soluţionare a contestaţiilor în domeniul achiziţiilor publice, grad principal</v>
      </c>
      <c r="U96" s="31" t="str" cm="1">
        <f t="array" ref="U96">_xlfn.IFS(
  ISNUMBER(SEARCH("Managementul performanței - nivel elementar", E96)), 'Indicatori comportamentali'!$I$3,
  ISNUMBER(SEARCH("Managementul performanței - nivel operațional", E96)), 'Indicatori comportamentali'!$I$4,
  ISNUMBER(SEARCH("Managementul performanței - nivel extins", E96)), 'Indicatori comportamentali'!$I$5,
  ISNUMBER(SEARCH("Managementul performanței - nivel strategic", E96)), 'Indicatori comportamentali'!$I$6,
  TRUE, "-"
)</f>
        <v>-</v>
      </c>
      <c r="V96" t="str">
        <f t="shared" si="21"/>
        <v>Consilier de soluţionare a contestaţiilor în domeniul achiziţiilor publice, grad principal</v>
      </c>
      <c r="W96" s="31" t="str" cm="1">
        <f t="array" ref="W96">_xlfn.IFS(
  ISNUMBER(SEARCH("Dezvoltarea echipei - nivel elementar", E96)), 'Indicatori comportamentali'!$J$3,
  ISNUMBER(SEARCH("Dezvoltarea echipei - nivel operațional", E96)), 'Indicatori comportamentali'!$J$4,
  ISNUMBER(SEARCH("Dezvoltarea echipei - nivel extins", E96)), 'Indicatori comportamentali'!$J$5,
  ISNUMBER(SEARCH("Dezvoltarea echipei - nivel strategic", E96)), 'Indicatori comportamentali'!$J$6,
  TRUE, "-"
)</f>
        <v>-</v>
      </c>
      <c r="X96" t="str">
        <f t="shared" si="22"/>
        <v>Consilier de soluţionare a contestaţiilor în domeniul achiziţiilor publice, grad principal</v>
      </c>
      <c r="Y96" s="31" t="str" cm="1">
        <f t="array" ref="Y96">_xlfn.IFS(
  ISNUMBER(SEARCH("Generarea angajamentului - nivel elementar", E96)), 'Indicatori comportamentali'!$K$3,
  ISNUMBER(SEARCH("Generarea angajamentului - nivel operațional", E96)), 'Indicatori comportamentali'!$K$4,
  ISNUMBER(SEARCH("Generarea angajamentului - nivel extins", E96)), 'Indicatori comportamentali'!$K$5,
  ISNUMBER(SEARCH("Generarea angajamentului - nivel strategic", E96)), 'Indicatori comportamentali'!$K$6,
  TRUE, "-"
)</f>
        <v>-</v>
      </c>
      <c r="Z96" t="str">
        <f t="shared" si="23"/>
        <v>Consilier de soluţionare a contestaţiilor în domeniul achiziţiilor publice, grad principal</v>
      </c>
      <c r="AA96" s="31" t="str" cm="1">
        <f t="array" ref="AA96">_xlfn.IFS(
  ISNUMBER(SEARCH("Promovarea inovației și inițierea schimbării - nivel elementar", E96)), 'Indicatori comportamentali'!$L$3,
  ISNUMBER(SEARCH("Promovarea inovației și inițierea schimbării - nivel operațional", E96)), 'Indicatori comportamentali'!$L$4,
  ISNUMBER(SEARCH("Promovarea inovației și inițierea schimbării - nivel extins", E96)), 'Indicatori comportamentali'!$L$5,
  ISNUMBER(SEARCH("Promovarea inovației și inițierea schimbării - nivel strategic", E96)), 'Indicatori comportamentali'!$L$6,
  TRUE, "-"
)</f>
        <v>-</v>
      </c>
    </row>
    <row r="97" spans="1:27" ht="172.8" x14ac:dyDescent="0.3">
      <c r="A97" t="s">
        <v>138</v>
      </c>
      <c r="B97" t="s">
        <v>76</v>
      </c>
      <c r="C97" t="s">
        <v>164</v>
      </c>
      <c r="D97" t="str">
        <f t="shared" si="12"/>
        <v>Consilier de soluţionare a contestaţiilor în domeniul achiziţiilor publice, grad superior</v>
      </c>
      <c r="E97" s="32" t="s">
        <v>78</v>
      </c>
      <c r="F97" t="str">
        <f t="shared" si="13"/>
        <v>Consilier de soluţionare a contestaţiilor în domeniul achiziţiilor publice, grad superior</v>
      </c>
      <c r="G97" s="31" t="str" cm="1">
        <f t="array" ref="G97">_xlfn.IFS(
  ISNUMBER(SEARCH("Rezolvarea de probleme și luarea deciziilor - nivel elementar", E97)), 'Indicatori comportamentali'!$B$3,
  ISNUMBER(SEARCH("Rezolvarea de probleme și luarea deciziilor - nivel operațional", E97)), 'Indicatori comportamentali'!$B$4,
  ISNUMBER(SEARCH("Rezolvarea de probleme și luarea deciziilor - nivel extins", E97)), 'Indicatori comportamentali'!$B$5,
  ISNUMBER(SEARCH("Rezolvarea de probleme și luarea deciziilor - nivel strategic", E97)),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97" t="str">
        <f t="shared" si="14"/>
        <v>Consilier de soluţionare a contestaţiilor în domeniul achiziţiilor publice, grad superior</v>
      </c>
      <c r="I97" s="31" t="str" cm="1">
        <f t="array" ref="I97">_xlfn.IFS(
  ISNUMBER(SEARCH("Inițiativă - nivel elementar", E97)), 'Indicatori comportamentali'!$C$3,
  ISNUMBER(SEARCH("Inițiativă - nivel operațional", E97)), 'Indicatori comportamentali'!$C$4,
  ISNUMBER(SEARCH("Inițiativă - nivel extins", E97)), 'Indicatori comportamentali'!$C$5,
  ISNUMBER(SEARCH("Inițiativă - nivel strategic", E97)),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97" t="str">
        <f t="shared" si="15"/>
        <v>Consilier de soluţionare a contestaţiilor în domeniul achiziţiilor publice, grad superior</v>
      </c>
      <c r="K97" s="31" t="str" cm="1">
        <f t="array" ref="K97">_xlfn.IFS(
  ISNUMBER(SEARCH("Planificare și organizare - nivel elementar", E97)), 'Indicatori comportamentali'!$D$3,
  ISNUMBER(SEARCH("Planificare și organizare - nivel operațional", E97)), 'Indicatori comportamentali'!$D$4,
  ISNUMBER(SEARCH("Planificare și organizare - nivel extins", E97)), 'Indicatori comportamentali'!$D$5,
  ISNUMBER(SEARCH("Planificare și organizare - nivel strategic", E97)),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97" t="str">
        <f t="shared" si="16"/>
        <v>Consilier de soluţionare a contestaţiilor în domeniul achiziţiilor publice, grad superior</v>
      </c>
      <c r="M97" s="31" t="str" cm="1">
        <f t="array" ref="M97">_xlfn.IFS(
  ISNUMBER(SEARCH("Comunicare - nivel elementar", E97)), 'Indicatori comportamentali'!$E$3,
  ISNUMBER(SEARCH("Comunicare - nivel operațional", E97)), 'Indicatori comportamentali'!$E$4,
  ISNUMBER(SEARCH("Comunicare - nivel extins", E97)), 'Indicatori comportamentali'!$E$5,
  ISNUMBER(SEARCH("Comunicare - nivel strategic", E97)),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97" t="str">
        <f t="shared" si="17"/>
        <v>Consilier de soluţionare a contestaţiilor în domeniul achiziţiilor publice, grad superior</v>
      </c>
      <c r="O97" s="31" t="str" cm="1">
        <f t="array" ref="O97">_xlfn.IFS(
  ISNUMBER(SEARCH("Lucru în echipă - nivel elementar", E97)), 'Indicatori comportamentali'!$F$3,
  ISNUMBER(SEARCH("Lucru în echipă - nivel operațional", E97)), 'Indicatori comportamentali'!$F$4,
  ISNUMBER(SEARCH("Lucru în echipă - nivel extins", E97)), 'Indicatori comportamentali'!$F$5,
  ISNUMBER(SEARCH("Lucru în echipă - nivel strategic", E97)),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97" t="str">
        <f t="shared" si="18"/>
        <v>Consilier de soluţionare a contestaţiilor în domeniul achiziţiilor publice, grad superior</v>
      </c>
      <c r="Q97" s="31" t="str" cm="1">
        <f t="array" ref="Q97">_xlfn.IFS(
  ISNUMBER(SEARCH("Orientare către cetățean - nivel elementar", E97)), 'Indicatori comportamentali'!$G$3,
  ISNUMBER(SEARCH("Orientare către cetățean - nivel operațional", E97)), 'Indicatori comportamentali'!$G$4,
  ISNUMBER(SEARCH("Orientare către cetățean - nivel extins", E97)), 'Indicatori comportamentali'!$G$5,
  ISNUMBER(SEARCH("Orientare către cetățean - nivel strategic", E97)),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97" t="str">
        <f t="shared" si="19"/>
        <v>Consilier de soluţionare a contestaţiilor în domeniul achiziţiilor publice, grad superior</v>
      </c>
      <c r="S97" s="31" t="str" cm="1">
        <f t="array" ref="S97">_xlfn.IFS(
  ISNUMBER(SEARCH("Integritate - nivel elementar", E97)), 'Indicatori comportamentali'!$H$3,
  ISNUMBER(SEARCH("Integritate - nivel operațional", E97)), 'Indicatori comportamentali'!$H$4,
  ISNUMBER(SEARCH("Integritate - nivel extins", E97)), 'Indicatori comportamentali'!$H$5,
  ISNUMBER(SEARCH("Integritate - nivel strategic", E97)),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97" t="str">
        <f t="shared" si="20"/>
        <v>Consilier de soluţionare a contestaţiilor în domeniul achiziţiilor publice, grad superior</v>
      </c>
      <c r="U97" s="31" t="str" cm="1">
        <f t="array" ref="U97">_xlfn.IFS(
  ISNUMBER(SEARCH("Managementul performanței - nivel elementar", E97)), 'Indicatori comportamentali'!$I$3,
  ISNUMBER(SEARCH("Managementul performanței - nivel operațional", E97)), 'Indicatori comportamentali'!$I$4,
  ISNUMBER(SEARCH("Managementul performanței - nivel extins", E97)), 'Indicatori comportamentali'!$I$5,
  ISNUMBER(SEARCH("Managementul performanței - nivel strategic", E97)), 'Indicatori comportamentali'!$I$6,
  TRUE, "-"
)</f>
        <v>-</v>
      </c>
      <c r="V97" t="str">
        <f t="shared" si="21"/>
        <v>Consilier de soluţionare a contestaţiilor în domeniul achiziţiilor publice, grad superior</v>
      </c>
      <c r="W97" s="31" t="str" cm="1">
        <f t="array" ref="W97">_xlfn.IFS(
  ISNUMBER(SEARCH("Dezvoltarea echipei - nivel elementar", E97)), 'Indicatori comportamentali'!$J$3,
  ISNUMBER(SEARCH("Dezvoltarea echipei - nivel operațional", E97)), 'Indicatori comportamentali'!$J$4,
  ISNUMBER(SEARCH("Dezvoltarea echipei - nivel extins", E97)), 'Indicatori comportamentali'!$J$5,
  ISNUMBER(SEARCH("Dezvoltarea echipei - nivel strategic", E97)), 'Indicatori comportamentali'!$J$6,
  TRUE, "-"
)</f>
        <v>-</v>
      </c>
      <c r="X97" t="str">
        <f t="shared" si="22"/>
        <v>Consilier de soluţionare a contestaţiilor în domeniul achiziţiilor publice, grad superior</v>
      </c>
      <c r="Y97" s="31" t="str" cm="1">
        <f t="array" ref="Y97">_xlfn.IFS(
  ISNUMBER(SEARCH("Generarea angajamentului - nivel elementar", E97)), 'Indicatori comportamentali'!$K$3,
  ISNUMBER(SEARCH("Generarea angajamentului - nivel operațional", E97)), 'Indicatori comportamentali'!$K$4,
  ISNUMBER(SEARCH("Generarea angajamentului - nivel extins", E97)), 'Indicatori comportamentali'!$K$5,
  ISNUMBER(SEARCH("Generarea angajamentului - nivel strategic", E97)), 'Indicatori comportamentali'!$K$6,
  TRUE, "-"
)</f>
        <v>-</v>
      </c>
      <c r="Z97" t="str">
        <f t="shared" si="23"/>
        <v>Consilier de soluţionare a contestaţiilor în domeniul achiziţiilor publice, grad superior</v>
      </c>
      <c r="AA97" s="31" t="str" cm="1">
        <f t="array" ref="AA97">_xlfn.IFS(
  ISNUMBER(SEARCH("Promovarea inovației și inițierea schimbării - nivel elementar", E97)), 'Indicatori comportamentali'!$L$3,
  ISNUMBER(SEARCH("Promovarea inovației și inițierea schimbării - nivel operațional", E97)), 'Indicatori comportamentali'!$L$4,
  ISNUMBER(SEARCH("Promovarea inovației și inițierea schimbării - nivel extins", E97)), 'Indicatori comportamentali'!$L$5,
  ISNUMBER(SEARCH("Promovarea inovației și inițierea schimbării - nivel strategic", E97)), 'Indicatori comportamentali'!$L$6,
  TRUE, "-"
)</f>
        <v>-</v>
      </c>
    </row>
    <row r="98" spans="1:27" ht="158.4" x14ac:dyDescent="0.3">
      <c r="A98" t="s">
        <v>139</v>
      </c>
      <c r="B98" t="s">
        <v>73</v>
      </c>
      <c r="C98" t="s">
        <v>164</v>
      </c>
      <c r="D98" t="str">
        <f t="shared" si="12"/>
        <v>Consilier evaluare examinare, grad debutant</v>
      </c>
      <c r="E98" s="32" t="s">
        <v>79</v>
      </c>
      <c r="F98" t="str">
        <f t="shared" si="13"/>
        <v>Consilier evaluare examinare, grad debutant</v>
      </c>
      <c r="G98" s="31" t="str" cm="1">
        <f t="array" ref="G98">_xlfn.IFS(
  ISNUMBER(SEARCH("Rezolvarea de probleme și luarea deciziilor - nivel elementar", E98)), 'Indicatori comportamentali'!$B$3,
  ISNUMBER(SEARCH("Rezolvarea de probleme și luarea deciziilor - nivel operațional", E98)), 'Indicatori comportamentali'!$B$4,
  ISNUMBER(SEARCH("Rezolvarea de probleme și luarea deciziilor - nivel extins", E98)), 'Indicatori comportamentali'!$B$5,
  ISNUMBER(SEARCH("Rezolvarea de probleme și luarea deciziilor - nivel strategic", E98)),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98" t="str">
        <f t="shared" si="14"/>
        <v>Consilier evaluare examinare, grad debutant</v>
      </c>
      <c r="I98" s="31" t="str" cm="1">
        <f t="array" ref="I98">_xlfn.IFS(
  ISNUMBER(SEARCH("Inițiativă - nivel elementar", E98)), 'Indicatori comportamentali'!$C$3,
  ISNUMBER(SEARCH("Inițiativă - nivel operațional", E98)), 'Indicatori comportamentali'!$C$4,
  ISNUMBER(SEARCH("Inițiativă - nivel extins", E98)), 'Indicatori comportamentali'!$C$5,
  ISNUMBER(SEARCH("Inițiativă - nivel strategic", E98)),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98" t="str">
        <f t="shared" si="15"/>
        <v>Consilier evaluare examinare, grad debutant</v>
      </c>
      <c r="K98" s="31" t="str" cm="1">
        <f t="array" ref="K98">_xlfn.IFS(
  ISNUMBER(SEARCH("Planificare și organizare - nivel elementar", E98)), 'Indicatori comportamentali'!$D$3,
  ISNUMBER(SEARCH("Planificare și organizare - nivel operațional", E98)), 'Indicatori comportamentali'!$D$4,
  ISNUMBER(SEARCH("Planificare și organizare - nivel extins", E98)), 'Indicatori comportamentali'!$D$5,
  ISNUMBER(SEARCH("Planificare și organizare - nivel strategic", E98)),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98" t="str">
        <f t="shared" si="16"/>
        <v>Consilier evaluare examinare, grad debutant</v>
      </c>
      <c r="M98" s="31" t="str" cm="1">
        <f t="array" ref="M98">_xlfn.IFS(
  ISNUMBER(SEARCH("Comunicare - nivel elementar", E98)), 'Indicatori comportamentali'!$E$3,
  ISNUMBER(SEARCH("Comunicare - nivel operațional", E98)), 'Indicatori comportamentali'!$E$4,
  ISNUMBER(SEARCH("Comunicare - nivel extins", E98)), 'Indicatori comportamentali'!$E$5,
  ISNUMBER(SEARCH("Comunicare - nivel strategic", E98)),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98" t="str">
        <f t="shared" si="17"/>
        <v>Consilier evaluare examinare, grad debutant</v>
      </c>
      <c r="O98" s="31" t="str" cm="1">
        <f t="array" ref="O98">_xlfn.IFS(
  ISNUMBER(SEARCH("Lucru în echipă - nivel elementar", E98)), 'Indicatori comportamentali'!$F$3,
  ISNUMBER(SEARCH("Lucru în echipă - nivel operațional", E98)), 'Indicatori comportamentali'!$F$4,
  ISNUMBER(SEARCH("Lucru în echipă - nivel extins", E98)), 'Indicatori comportamentali'!$F$5,
  ISNUMBER(SEARCH("Lucru în echipă - nivel strategic", E98)),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98" t="str">
        <f t="shared" si="18"/>
        <v>Consilier evaluare examinare, grad debutant</v>
      </c>
      <c r="Q98" s="31" t="str" cm="1">
        <f t="array" ref="Q98">_xlfn.IFS(
  ISNUMBER(SEARCH("Orientare către cetățean - nivel elementar", E98)), 'Indicatori comportamentali'!$G$3,
  ISNUMBER(SEARCH("Orientare către cetățean - nivel operațional", E98)), 'Indicatori comportamentali'!$G$4,
  ISNUMBER(SEARCH("Orientare către cetățean - nivel extins", E98)), 'Indicatori comportamentali'!$G$5,
  ISNUMBER(SEARCH("Orientare către cetățean - nivel strategic", E98)),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98" t="str">
        <f t="shared" si="19"/>
        <v>Consilier evaluare examinare, grad debutant</v>
      </c>
      <c r="S98" s="31" t="str" cm="1">
        <f t="array" ref="S98">_xlfn.IFS(
  ISNUMBER(SEARCH("Integritate - nivel elementar", E98)), 'Indicatori comportamentali'!$H$3,
  ISNUMBER(SEARCH("Integritate - nivel operațional", E98)), 'Indicatori comportamentali'!$H$4,
  ISNUMBER(SEARCH("Integritate - nivel extins", E98)), 'Indicatori comportamentali'!$H$5,
  ISNUMBER(SEARCH("Integritate - nivel strategic", E98)),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98" t="str">
        <f t="shared" si="20"/>
        <v>Consilier evaluare examinare, grad debutant</v>
      </c>
      <c r="U98" s="31" t="str" cm="1">
        <f t="array" ref="U98">_xlfn.IFS(
  ISNUMBER(SEARCH("Managementul performanței - nivel elementar", E98)), 'Indicatori comportamentali'!$I$3,
  ISNUMBER(SEARCH("Managementul performanței - nivel operațional", E98)), 'Indicatori comportamentali'!$I$4,
  ISNUMBER(SEARCH("Managementul performanței - nivel extins", E98)), 'Indicatori comportamentali'!$I$5,
  ISNUMBER(SEARCH("Managementul performanței - nivel strategic", E98)), 'Indicatori comportamentali'!$I$6,
  TRUE, "-"
)</f>
        <v>-</v>
      </c>
      <c r="V98" t="str">
        <f t="shared" si="21"/>
        <v>Consilier evaluare examinare, grad debutant</v>
      </c>
      <c r="W98" s="31" t="str" cm="1">
        <f t="array" ref="W98">_xlfn.IFS(
  ISNUMBER(SEARCH("Dezvoltarea echipei - nivel elementar", E98)), 'Indicatori comportamentali'!$J$3,
  ISNUMBER(SEARCH("Dezvoltarea echipei - nivel operațional", E98)), 'Indicatori comportamentali'!$J$4,
  ISNUMBER(SEARCH("Dezvoltarea echipei - nivel extins", E98)), 'Indicatori comportamentali'!$J$5,
  ISNUMBER(SEARCH("Dezvoltarea echipei - nivel strategic", E98)), 'Indicatori comportamentali'!$J$6,
  TRUE, "-"
)</f>
        <v>-</v>
      </c>
      <c r="X98" t="str">
        <f t="shared" si="22"/>
        <v>Consilier evaluare examinare, grad debutant</v>
      </c>
      <c r="Y98" s="31" t="str" cm="1">
        <f t="array" ref="Y98">_xlfn.IFS(
  ISNUMBER(SEARCH("Generarea angajamentului - nivel elementar", E98)), 'Indicatori comportamentali'!$K$3,
  ISNUMBER(SEARCH("Generarea angajamentului - nivel operațional", E98)), 'Indicatori comportamentali'!$K$4,
  ISNUMBER(SEARCH("Generarea angajamentului - nivel extins", E98)), 'Indicatori comportamentali'!$K$5,
  ISNUMBER(SEARCH("Generarea angajamentului - nivel strategic", E98)), 'Indicatori comportamentali'!$K$6,
  TRUE, "-"
)</f>
        <v>-</v>
      </c>
      <c r="Z98" t="str">
        <f t="shared" si="23"/>
        <v>Consilier evaluare examinare, grad debutant</v>
      </c>
      <c r="AA98" s="31" t="str" cm="1">
        <f t="array" ref="AA98">_xlfn.IFS(
  ISNUMBER(SEARCH("Promovarea inovației și inițierea schimbării - nivel elementar", E98)), 'Indicatori comportamentali'!$L$3,
  ISNUMBER(SEARCH("Promovarea inovației și inițierea schimbării - nivel operațional", E98)), 'Indicatori comportamentali'!$L$4,
  ISNUMBER(SEARCH("Promovarea inovației și inițierea schimbării - nivel extins", E98)), 'Indicatori comportamentali'!$L$5,
  ISNUMBER(SEARCH("Promovarea inovației și inițierea schimbării - nivel strategic", E98)), 'Indicatori comportamentali'!$L$6,
  TRUE, "-"
)</f>
        <v>-</v>
      </c>
    </row>
    <row r="99" spans="1:27" ht="158.4" x14ac:dyDescent="0.3">
      <c r="A99" t="s">
        <v>139</v>
      </c>
      <c r="B99" t="s">
        <v>74</v>
      </c>
      <c r="C99" t="s">
        <v>164</v>
      </c>
      <c r="D99" t="str">
        <f t="shared" si="12"/>
        <v>Consilier evaluare examinare, grad asistent</v>
      </c>
      <c r="E99" s="32" t="s">
        <v>79</v>
      </c>
      <c r="F99" t="str">
        <f t="shared" si="13"/>
        <v>Consilier evaluare examinare, grad asistent</v>
      </c>
      <c r="G99" s="31" t="str" cm="1">
        <f t="array" ref="G99">_xlfn.IFS(
  ISNUMBER(SEARCH("Rezolvarea de probleme și luarea deciziilor - nivel elementar", E99)), 'Indicatori comportamentali'!$B$3,
  ISNUMBER(SEARCH("Rezolvarea de probleme și luarea deciziilor - nivel operațional", E99)), 'Indicatori comportamentali'!$B$4,
  ISNUMBER(SEARCH("Rezolvarea de probleme și luarea deciziilor - nivel extins", E99)), 'Indicatori comportamentali'!$B$5,
  ISNUMBER(SEARCH("Rezolvarea de probleme și luarea deciziilor - nivel strategic", E99)),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99" t="str">
        <f t="shared" si="14"/>
        <v>Consilier evaluare examinare, grad asistent</v>
      </c>
      <c r="I99" s="31" t="str" cm="1">
        <f t="array" ref="I99">_xlfn.IFS(
  ISNUMBER(SEARCH("Inițiativă - nivel elementar", E99)), 'Indicatori comportamentali'!$C$3,
  ISNUMBER(SEARCH("Inițiativă - nivel operațional", E99)), 'Indicatori comportamentali'!$C$4,
  ISNUMBER(SEARCH("Inițiativă - nivel extins", E99)), 'Indicatori comportamentali'!$C$5,
  ISNUMBER(SEARCH("Inițiativă - nivel strategic", E99)),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99" t="str">
        <f t="shared" si="15"/>
        <v>Consilier evaluare examinare, grad asistent</v>
      </c>
      <c r="K99" s="31" t="str" cm="1">
        <f t="array" ref="K99">_xlfn.IFS(
  ISNUMBER(SEARCH("Planificare și organizare - nivel elementar", E99)), 'Indicatori comportamentali'!$D$3,
  ISNUMBER(SEARCH("Planificare și organizare - nivel operațional", E99)), 'Indicatori comportamentali'!$D$4,
  ISNUMBER(SEARCH("Planificare și organizare - nivel extins", E99)), 'Indicatori comportamentali'!$D$5,
  ISNUMBER(SEARCH("Planificare și organizare - nivel strategic", E99)),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99" t="str">
        <f t="shared" si="16"/>
        <v>Consilier evaluare examinare, grad asistent</v>
      </c>
      <c r="M99" s="31" t="str" cm="1">
        <f t="array" ref="M99">_xlfn.IFS(
  ISNUMBER(SEARCH("Comunicare - nivel elementar", E99)), 'Indicatori comportamentali'!$E$3,
  ISNUMBER(SEARCH("Comunicare - nivel operațional", E99)), 'Indicatori comportamentali'!$E$4,
  ISNUMBER(SEARCH("Comunicare - nivel extins", E99)), 'Indicatori comportamentali'!$E$5,
  ISNUMBER(SEARCH("Comunicare - nivel strategic", E99)),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99" t="str">
        <f t="shared" si="17"/>
        <v>Consilier evaluare examinare, grad asistent</v>
      </c>
      <c r="O99" s="31" t="str" cm="1">
        <f t="array" ref="O99">_xlfn.IFS(
  ISNUMBER(SEARCH("Lucru în echipă - nivel elementar", E99)), 'Indicatori comportamentali'!$F$3,
  ISNUMBER(SEARCH("Lucru în echipă - nivel operațional", E99)), 'Indicatori comportamentali'!$F$4,
  ISNUMBER(SEARCH("Lucru în echipă - nivel extins", E99)), 'Indicatori comportamentali'!$F$5,
  ISNUMBER(SEARCH("Lucru în echipă - nivel strategic", E99)),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99" t="str">
        <f t="shared" si="18"/>
        <v>Consilier evaluare examinare, grad asistent</v>
      </c>
      <c r="Q99" s="31" t="str" cm="1">
        <f t="array" ref="Q99">_xlfn.IFS(
  ISNUMBER(SEARCH("Orientare către cetățean - nivel elementar", E99)), 'Indicatori comportamentali'!$G$3,
  ISNUMBER(SEARCH("Orientare către cetățean - nivel operațional", E99)), 'Indicatori comportamentali'!$G$4,
  ISNUMBER(SEARCH("Orientare către cetățean - nivel extins", E99)), 'Indicatori comportamentali'!$G$5,
  ISNUMBER(SEARCH("Orientare către cetățean - nivel strategic", E99)),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99" t="str">
        <f t="shared" si="19"/>
        <v>Consilier evaluare examinare, grad asistent</v>
      </c>
      <c r="S99" s="31" t="str" cm="1">
        <f t="array" ref="S99">_xlfn.IFS(
  ISNUMBER(SEARCH("Integritate - nivel elementar", E99)), 'Indicatori comportamentali'!$H$3,
  ISNUMBER(SEARCH("Integritate - nivel operațional", E99)), 'Indicatori comportamentali'!$H$4,
  ISNUMBER(SEARCH("Integritate - nivel extins", E99)), 'Indicatori comportamentali'!$H$5,
  ISNUMBER(SEARCH("Integritate - nivel strategic", E99)),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99" t="str">
        <f t="shared" si="20"/>
        <v>Consilier evaluare examinare, grad asistent</v>
      </c>
      <c r="U99" s="31" t="str" cm="1">
        <f t="array" ref="U99">_xlfn.IFS(
  ISNUMBER(SEARCH("Managementul performanței - nivel elementar", E99)), 'Indicatori comportamentali'!$I$3,
  ISNUMBER(SEARCH("Managementul performanței - nivel operațional", E99)), 'Indicatori comportamentali'!$I$4,
  ISNUMBER(SEARCH("Managementul performanței - nivel extins", E99)), 'Indicatori comportamentali'!$I$5,
  ISNUMBER(SEARCH("Managementul performanței - nivel strategic", E99)), 'Indicatori comportamentali'!$I$6,
  TRUE, "-"
)</f>
        <v>-</v>
      </c>
      <c r="V99" t="str">
        <f t="shared" si="21"/>
        <v>Consilier evaluare examinare, grad asistent</v>
      </c>
      <c r="W99" s="31" t="str" cm="1">
        <f t="array" ref="W99">_xlfn.IFS(
  ISNUMBER(SEARCH("Dezvoltarea echipei - nivel elementar", E99)), 'Indicatori comportamentali'!$J$3,
  ISNUMBER(SEARCH("Dezvoltarea echipei - nivel operațional", E99)), 'Indicatori comportamentali'!$J$4,
  ISNUMBER(SEARCH("Dezvoltarea echipei - nivel extins", E99)), 'Indicatori comportamentali'!$J$5,
  ISNUMBER(SEARCH("Dezvoltarea echipei - nivel strategic", E99)), 'Indicatori comportamentali'!$J$6,
  TRUE, "-"
)</f>
        <v>-</v>
      </c>
      <c r="X99" t="str">
        <f t="shared" si="22"/>
        <v>Consilier evaluare examinare, grad asistent</v>
      </c>
      <c r="Y99" s="31" t="str" cm="1">
        <f t="array" ref="Y99">_xlfn.IFS(
  ISNUMBER(SEARCH("Generarea angajamentului - nivel elementar", E99)), 'Indicatori comportamentali'!$K$3,
  ISNUMBER(SEARCH("Generarea angajamentului - nivel operațional", E99)), 'Indicatori comportamentali'!$K$4,
  ISNUMBER(SEARCH("Generarea angajamentului - nivel extins", E99)), 'Indicatori comportamentali'!$K$5,
  ISNUMBER(SEARCH("Generarea angajamentului - nivel strategic", E99)), 'Indicatori comportamentali'!$K$6,
  TRUE, "-"
)</f>
        <v>-</v>
      </c>
      <c r="Z99" t="str">
        <f t="shared" si="23"/>
        <v>Consilier evaluare examinare, grad asistent</v>
      </c>
      <c r="AA99" s="31" t="str" cm="1">
        <f t="array" ref="AA99">_xlfn.IFS(
  ISNUMBER(SEARCH("Promovarea inovației și inițierea schimbării - nivel elementar", E99)), 'Indicatori comportamentali'!$L$3,
  ISNUMBER(SEARCH("Promovarea inovației și inițierea schimbării - nivel operațional", E99)), 'Indicatori comportamentali'!$L$4,
  ISNUMBER(SEARCH("Promovarea inovației și inițierea schimbării - nivel extins", E99)), 'Indicatori comportamentali'!$L$5,
  ISNUMBER(SEARCH("Promovarea inovației și inițierea schimbării - nivel strategic", E99)), 'Indicatori comportamentali'!$L$6,
  TRUE, "-"
)</f>
        <v>-</v>
      </c>
    </row>
    <row r="100" spans="1:27" ht="172.8" x14ac:dyDescent="0.3">
      <c r="A100" t="s">
        <v>139</v>
      </c>
      <c r="B100" t="s">
        <v>75</v>
      </c>
      <c r="C100" t="s">
        <v>164</v>
      </c>
      <c r="D100" t="str">
        <f t="shared" si="12"/>
        <v>Consilier evaluare examinare, grad principal</v>
      </c>
      <c r="E100" s="32" t="s">
        <v>78</v>
      </c>
      <c r="F100" t="str">
        <f t="shared" si="13"/>
        <v>Consilier evaluare examinare, grad principal</v>
      </c>
      <c r="G100" s="31" t="str" cm="1">
        <f t="array" ref="G100">_xlfn.IFS(
  ISNUMBER(SEARCH("Rezolvarea de probleme și luarea deciziilor - nivel elementar", E100)), 'Indicatori comportamentali'!$B$3,
  ISNUMBER(SEARCH("Rezolvarea de probleme și luarea deciziilor - nivel operațional", E100)), 'Indicatori comportamentali'!$B$4,
  ISNUMBER(SEARCH("Rezolvarea de probleme și luarea deciziilor - nivel extins", E100)), 'Indicatori comportamentali'!$B$5,
  ISNUMBER(SEARCH("Rezolvarea de probleme și luarea deciziilor - nivel strategic", E100)),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00" t="str">
        <f t="shared" si="14"/>
        <v>Consilier evaluare examinare, grad principal</v>
      </c>
      <c r="I100" s="31" t="str" cm="1">
        <f t="array" ref="I100">_xlfn.IFS(
  ISNUMBER(SEARCH("Inițiativă - nivel elementar", E100)), 'Indicatori comportamentali'!$C$3,
  ISNUMBER(SEARCH("Inițiativă - nivel operațional", E100)), 'Indicatori comportamentali'!$C$4,
  ISNUMBER(SEARCH("Inițiativă - nivel extins", E100)), 'Indicatori comportamentali'!$C$5,
  ISNUMBER(SEARCH("Inițiativă - nivel strategic", E100)),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00" t="str">
        <f t="shared" si="15"/>
        <v>Consilier evaluare examinare, grad principal</v>
      </c>
      <c r="K100" s="31" t="str" cm="1">
        <f t="array" ref="K100">_xlfn.IFS(
  ISNUMBER(SEARCH("Planificare și organizare - nivel elementar", E100)), 'Indicatori comportamentali'!$D$3,
  ISNUMBER(SEARCH("Planificare și organizare - nivel operațional", E100)), 'Indicatori comportamentali'!$D$4,
  ISNUMBER(SEARCH("Planificare și organizare - nivel extins", E100)), 'Indicatori comportamentali'!$D$5,
  ISNUMBER(SEARCH("Planificare și organizare - nivel strategic", E100)),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00" t="str">
        <f t="shared" si="16"/>
        <v>Consilier evaluare examinare, grad principal</v>
      </c>
      <c r="M100" s="31" t="str" cm="1">
        <f t="array" ref="M100">_xlfn.IFS(
  ISNUMBER(SEARCH("Comunicare - nivel elementar", E100)), 'Indicatori comportamentali'!$E$3,
  ISNUMBER(SEARCH("Comunicare - nivel operațional", E100)), 'Indicatori comportamentali'!$E$4,
  ISNUMBER(SEARCH("Comunicare - nivel extins", E100)), 'Indicatori comportamentali'!$E$5,
  ISNUMBER(SEARCH("Comunicare - nivel strategic", E100)),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00" t="str">
        <f t="shared" si="17"/>
        <v>Consilier evaluare examinare, grad principal</v>
      </c>
      <c r="O100" s="31" t="str" cm="1">
        <f t="array" ref="O100">_xlfn.IFS(
  ISNUMBER(SEARCH("Lucru în echipă - nivel elementar", E100)), 'Indicatori comportamentali'!$F$3,
  ISNUMBER(SEARCH("Lucru în echipă - nivel operațional", E100)), 'Indicatori comportamentali'!$F$4,
  ISNUMBER(SEARCH("Lucru în echipă - nivel extins", E100)), 'Indicatori comportamentali'!$F$5,
  ISNUMBER(SEARCH("Lucru în echipă - nivel strategic", E100)),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00" t="str">
        <f t="shared" si="18"/>
        <v>Consilier evaluare examinare, grad principal</v>
      </c>
      <c r="Q100" s="31" t="str" cm="1">
        <f t="array" ref="Q100">_xlfn.IFS(
  ISNUMBER(SEARCH("Orientare către cetățean - nivel elementar", E100)), 'Indicatori comportamentali'!$G$3,
  ISNUMBER(SEARCH("Orientare către cetățean - nivel operațional", E100)), 'Indicatori comportamentali'!$G$4,
  ISNUMBER(SEARCH("Orientare către cetățean - nivel extins", E100)), 'Indicatori comportamentali'!$G$5,
  ISNUMBER(SEARCH("Orientare către cetățean - nivel strategic", E100)),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00" t="str">
        <f t="shared" si="19"/>
        <v>Consilier evaluare examinare, grad principal</v>
      </c>
      <c r="S100" s="31" t="str" cm="1">
        <f t="array" ref="S100">_xlfn.IFS(
  ISNUMBER(SEARCH("Integritate - nivel elementar", E100)), 'Indicatori comportamentali'!$H$3,
  ISNUMBER(SEARCH("Integritate - nivel operațional", E100)), 'Indicatori comportamentali'!$H$4,
  ISNUMBER(SEARCH("Integritate - nivel extins", E100)), 'Indicatori comportamentali'!$H$5,
  ISNUMBER(SEARCH("Integritate - nivel strategic", E100)),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00" t="str">
        <f t="shared" si="20"/>
        <v>Consilier evaluare examinare, grad principal</v>
      </c>
      <c r="U100" s="31" t="str" cm="1">
        <f t="array" ref="U100">_xlfn.IFS(
  ISNUMBER(SEARCH("Managementul performanței - nivel elementar", E100)), 'Indicatori comportamentali'!$I$3,
  ISNUMBER(SEARCH("Managementul performanței - nivel operațional", E100)), 'Indicatori comportamentali'!$I$4,
  ISNUMBER(SEARCH("Managementul performanței - nivel extins", E100)), 'Indicatori comportamentali'!$I$5,
  ISNUMBER(SEARCH("Managementul performanței - nivel strategic", E100)), 'Indicatori comportamentali'!$I$6,
  TRUE, "-"
)</f>
        <v>-</v>
      </c>
      <c r="V100" t="str">
        <f t="shared" si="21"/>
        <v>Consilier evaluare examinare, grad principal</v>
      </c>
      <c r="W100" s="31" t="str" cm="1">
        <f t="array" ref="W100">_xlfn.IFS(
  ISNUMBER(SEARCH("Dezvoltarea echipei - nivel elementar", E100)), 'Indicatori comportamentali'!$J$3,
  ISNUMBER(SEARCH("Dezvoltarea echipei - nivel operațional", E100)), 'Indicatori comportamentali'!$J$4,
  ISNUMBER(SEARCH("Dezvoltarea echipei - nivel extins", E100)), 'Indicatori comportamentali'!$J$5,
  ISNUMBER(SEARCH("Dezvoltarea echipei - nivel strategic", E100)), 'Indicatori comportamentali'!$J$6,
  TRUE, "-"
)</f>
        <v>-</v>
      </c>
      <c r="X100" t="str">
        <f t="shared" si="22"/>
        <v>Consilier evaluare examinare, grad principal</v>
      </c>
      <c r="Y100" s="31" t="str" cm="1">
        <f t="array" ref="Y100">_xlfn.IFS(
  ISNUMBER(SEARCH("Generarea angajamentului - nivel elementar", E100)), 'Indicatori comportamentali'!$K$3,
  ISNUMBER(SEARCH("Generarea angajamentului - nivel operațional", E100)), 'Indicatori comportamentali'!$K$4,
  ISNUMBER(SEARCH("Generarea angajamentului - nivel extins", E100)), 'Indicatori comportamentali'!$K$5,
  ISNUMBER(SEARCH("Generarea angajamentului - nivel strategic", E100)), 'Indicatori comportamentali'!$K$6,
  TRUE, "-"
)</f>
        <v>-</v>
      </c>
      <c r="Z100" t="str">
        <f t="shared" si="23"/>
        <v>Consilier evaluare examinare, grad principal</v>
      </c>
      <c r="AA100" s="31" t="str" cm="1">
        <f t="array" ref="AA100">_xlfn.IFS(
  ISNUMBER(SEARCH("Promovarea inovației și inițierea schimbării - nivel elementar", E100)), 'Indicatori comportamentali'!$L$3,
  ISNUMBER(SEARCH("Promovarea inovației și inițierea schimbării - nivel operațional", E100)), 'Indicatori comportamentali'!$L$4,
  ISNUMBER(SEARCH("Promovarea inovației și inițierea schimbării - nivel extins", E100)), 'Indicatori comportamentali'!$L$5,
  ISNUMBER(SEARCH("Promovarea inovației și inițierea schimbării - nivel strategic", E100)), 'Indicatori comportamentali'!$L$6,
  TRUE, "-"
)</f>
        <v>-</v>
      </c>
    </row>
    <row r="101" spans="1:27" ht="172.8" x14ac:dyDescent="0.3">
      <c r="A101" t="s">
        <v>139</v>
      </c>
      <c r="B101" t="s">
        <v>76</v>
      </c>
      <c r="C101" t="s">
        <v>164</v>
      </c>
      <c r="D101" t="str">
        <f t="shared" si="12"/>
        <v>Consilier evaluare examinare, grad superior</v>
      </c>
      <c r="E101" s="32" t="s">
        <v>78</v>
      </c>
      <c r="F101" t="str">
        <f t="shared" si="13"/>
        <v>Consilier evaluare examinare, grad superior</v>
      </c>
      <c r="G101" s="31" t="str" cm="1">
        <f t="array" ref="G101">_xlfn.IFS(
  ISNUMBER(SEARCH("Rezolvarea de probleme și luarea deciziilor - nivel elementar", E101)), 'Indicatori comportamentali'!$B$3,
  ISNUMBER(SEARCH("Rezolvarea de probleme și luarea deciziilor - nivel operațional", E101)), 'Indicatori comportamentali'!$B$4,
  ISNUMBER(SEARCH("Rezolvarea de probleme și luarea deciziilor - nivel extins", E101)), 'Indicatori comportamentali'!$B$5,
  ISNUMBER(SEARCH("Rezolvarea de probleme și luarea deciziilor - nivel strategic", E101)),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01" t="str">
        <f t="shared" si="14"/>
        <v>Consilier evaluare examinare, grad superior</v>
      </c>
      <c r="I101" s="31" t="str" cm="1">
        <f t="array" ref="I101">_xlfn.IFS(
  ISNUMBER(SEARCH("Inițiativă - nivel elementar", E101)), 'Indicatori comportamentali'!$C$3,
  ISNUMBER(SEARCH("Inițiativă - nivel operațional", E101)), 'Indicatori comportamentali'!$C$4,
  ISNUMBER(SEARCH("Inițiativă - nivel extins", E101)), 'Indicatori comportamentali'!$C$5,
  ISNUMBER(SEARCH("Inițiativă - nivel strategic", E101)),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01" t="str">
        <f t="shared" si="15"/>
        <v>Consilier evaluare examinare, grad superior</v>
      </c>
      <c r="K101" s="31" t="str" cm="1">
        <f t="array" ref="K101">_xlfn.IFS(
  ISNUMBER(SEARCH("Planificare și organizare - nivel elementar", E101)), 'Indicatori comportamentali'!$D$3,
  ISNUMBER(SEARCH("Planificare și organizare - nivel operațional", E101)), 'Indicatori comportamentali'!$D$4,
  ISNUMBER(SEARCH("Planificare și organizare - nivel extins", E101)), 'Indicatori comportamentali'!$D$5,
  ISNUMBER(SEARCH("Planificare și organizare - nivel strategic", E101)),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01" t="str">
        <f t="shared" si="16"/>
        <v>Consilier evaluare examinare, grad superior</v>
      </c>
      <c r="M101" s="31" t="str" cm="1">
        <f t="array" ref="M101">_xlfn.IFS(
  ISNUMBER(SEARCH("Comunicare - nivel elementar", E101)), 'Indicatori comportamentali'!$E$3,
  ISNUMBER(SEARCH("Comunicare - nivel operațional", E101)), 'Indicatori comportamentali'!$E$4,
  ISNUMBER(SEARCH("Comunicare - nivel extins", E101)), 'Indicatori comportamentali'!$E$5,
  ISNUMBER(SEARCH("Comunicare - nivel strategic", E101)),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01" t="str">
        <f t="shared" si="17"/>
        <v>Consilier evaluare examinare, grad superior</v>
      </c>
      <c r="O101" s="31" t="str" cm="1">
        <f t="array" ref="O101">_xlfn.IFS(
  ISNUMBER(SEARCH("Lucru în echipă - nivel elementar", E101)), 'Indicatori comportamentali'!$F$3,
  ISNUMBER(SEARCH("Lucru în echipă - nivel operațional", E101)), 'Indicatori comportamentali'!$F$4,
  ISNUMBER(SEARCH("Lucru în echipă - nivel extins", E101)), 'Indicatori comportamentali'!$F$5,
  ISNUMBER(SEARCH("Lucru în echipă - nivel strategic", E101)),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01" t="str">
        <f t="shared" si="18"/>
        <v>Consilier evaluare examinare, grad superior</v>
      </c>
      <c r="Q101" s="31" t="str" cm="1">
        <f t="array" ref="Q101">_xlfn.IFS(
  ISNUMBER(SEARCH("Orientare către cetățean - nivel elementar", E101)), 'Indicatori comportamentali'!$G$3,
  ISNUMBER(SEARCH("Orientare către cetățean - nivel operațional", E101)), 'Indicatori comportamentali'!$G$4,
  ISNUMBER(SEARCH("Orientare către cetățean - nivel extins", E101)), 'Indicatori comportamentali'!$G$5,
  ISNUMBER(SEARCH("Orientare către cetățean - nivel strategic", E101)),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01" t="str">
        <f t="shared" si="19"/>
        <v>Consilier evaluare examinare, grad superior</v>
      </c>
      <c r="S101" s="31" t="str" cm="1">
        <f t="array" ref="S101">_xlfn.IFS(
  ISNUMBER(SEARCH("Integritate - nivel elementar", E101)), 'Indicatori comportamentali'!$H$3,
  ISNUMBER(SEARCH("Integritate - nivel operațional", E101)), 'Indicatori comportamentali'!$H$4,
  ISNUMBER(SEARCH("Integritate - nivel extins", E101)), 'Indicatori comportamentali'!$H$5,
  ISNUMBER(SEARCH("Integritate - nivel strategic", E101)),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01" t="str">
        <f t="shared" si="20"/>
        <v>Consilier evaluare examinare, grad superior</v>
      </c>
      <c r="U101" s="31" t="str" cm="1">
        <f t="array" ref="U101">_xlfn.IFS(
  ISNUMBER(SEARCH("Managementul performanței - nivel elementar", E101)), 'Indicatori comportamentali'!$I$3,
  ISNUMBER(SEARCH("Managementul performanței - nivel operațional", E101)), 'Indicatori comportamentali'!$I$4,
  ISNUMBER(SEARCH("Managementul performanței - nivel extins", E101)), 'Indicatori comportamentali'!$I$5,
  ISNUMBER(SEARCH("Managementul performanței - nivel strategic", E101)), 'Indicatori comportamentali'!$I$6,
  TRUE, "-"
)</f>
        <v>-</v>
      </c>
      <c r="V101" t="str">
        <f t="shared" si="21"/>
        <v>Consilier evaluare examinare, grad superior</v>
      </c>
      <c r="W101" s="31" t="str" cm="1">
        <f t="array" ref="W101">_xlfn.IFS(
  ISNUMBER(SEARCH("Dezvoltarea echipei - nivel elementar", E101)), 'Indicatori comportamentali'!$J$3,
  ISNUMBER(SEARCH("Dezvoltarea echipei - nivel operațional", E101)), 'Indicatori comportamentali'!$J$4,
  ISNUMBER(SEARCH("Dezvoltarea echipei - nivel extins", E101)), 'Indicatori comportamentali'!$J$5,
  ISNUMBER(SEARCH("Dezvoltarea echipei - nivel strategic", E101)), 'Indicatori comportamentali'!$J$6,
  TRUE, "-"
)</f>
        <v>-</v>
      </c>
      <c r="X101" t="str">
        <f t="shared" si="22"/>
        <v>Consilier evaluare examinare, grad superior</v>
      </c>
      <c r="Y101" s="31" t="str" cm="1">
        <f t="array" ref="Y101">_xlfn.IFS(
  ISNUMBER(SEARCH("Generarea angajamentului - nivel elementar", E101)), 'Indicatori comportamentali'!$K$3,
  ISNUMBER(SEARCH("Generarea angajamentului - nivel operațional", E101)), 'Indicatori comportamentali'!$K$4,
  ISNUMBER(SEARCH("Generarea angajamentului - nivel extins", E101)), 'Indicatori comportamentali'!$K$5,
  ISNUMBER(SEARCH("Generarea angajamentului - nivel strategic", E101)), 'Indicatori comportamentali'!$K$6,
  TRUE, "-"
)</f>
        <v>-</v>
      </c>
      <c r="Z101" t="str">
        <f t="shared" si="23"/>
        <v>Consilier evaluare examinare, grad superior</v>
      </c>
      <c r="AA101" s="31" t="str" cm="1">
        <f t="array" ref="AA101">_xlfn.IFS(
  ISNUMBER(SEARCH("Promovarea inovației și inițierea schimbării - nivel elementar", E101)), 'Indicatori comportamentali'!$L$3,
  ISNUMBER(SEARCH("Promovarea inovației și inițierea schimbării - nivel operațional", E101)), 'Indicatori comportamentali'!$L$4,
  ISNUMBER(SEARCH("Promovarea inovației și inițierea schimbării - nivel extins", E101)), 'Indicatori comportamentali'!$L$5,
  ISNUMBER(SEARCH("Promovarea inovației și inițierea schimbării - nivel strategic", E101)), 'Indicatori comportamentali'!$L$6,
  TRUE, "-"
)</f>
        <v>-</v>
      </c>
    </row>
    <row r="102" spans="1:27" ht="158.4" x14ac:dyDescent="0.3">
      <c r="A102" t="s">
        <v>140</v>
      </c>
      <c r="B102" t="s">
        <v>73</v>
      </c>
      <c r="C102" t="s">
        <v>164</v>
      </c>
      <c r="D102" t="str">
        <f t="shared" si="12"/>
        <v>Controlor delegat, grad debutant</v>
      </c>
      <c r="E102" s="32" t="s">
        <v>79</v>
      </c>
      <c r="F102" t="str">
        <f t="shared" si="13"/>
        <v>Controlor delegat, grad debutant</v>
      </c>
      <c r="G102" s="31" t="str" cm="1">
        <f t="array" ref="G102">_xlfn.IFS(
  ISNUMBER(SEARCH("Rezolvarea de probleme și luarea deciziilor - nivel elementar", E102)), 'Indicatori comportamentali'!$B$3,
  ISNUMBER(SEARCH("Rezolvarea de probleme și luarea deciziilor - nivel operațional", E102)), 'Indicatori comportamentali'!$B$4,
  ISNUMBER(SEARCH("Rezolvarea de probleme și luarea deciziilor - nivel extins", E102)), 'Indicatori comportamentali'!$B$5,
  ISNUMBER(SEARCH("Rezolvarea de probleme și luarea deciziilor - nivel strategic", E102)),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02" t="str">
        <f t="shared" si="14"/>
        <v>Controlor delegat, grad debutant</v>
      </c>
      <c r="I102" s="31" t="str" cm="1">
        <f t="array" ref="I102">_xlfn.IFS(
  ISNUMBER(SEARCH("Inițiativă - nivel elementar", E102)), 'Indicatori comportamentali'!$C$3,
  ISNUMBER(SEARCH("Inițiativă - nivel operațional", E102)), 'Indicatori comportamentali'!$C$4,
  ISNUMBER(SEARCH("Inițiativă - nivel extins", E102)), 'Indicatori comportamentali'!$C$5,
  ISNUMBER(SEARCH("Inițiativă - nivel strategic", E102)),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02" t="str">
        <f t="shared" si="15"/>
        <v>Controlor delegat, grad debutant</v>
      </c>
      <c r="K102" s="31" t="str" cm="1">
        <f t="array" ref="K102">_xlfn.IFS(
  ISNUMBER(SEARCH("Planificare și organizare - nivel elementar", E102)), 'Indicatori comportamentali'!$D$3,
  ISNUMBER(SEARCH("Planificare și organizare - nivel operațional", E102)), 'Indicatori comportamentali'!$D$4,
  ISNUMBER(SEARCH("Planificare și organizare - nivel extins", E102)), 'Indicatori comportamentali'!$D$5,
  ISNUMBER(SEARCH("Planificare și organizare - nivel strategic", E102)),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02" t="str">
        <f t="shared" si="16"/>
        <v>Controlor delegat, grad debutant</v>
      </c>
      <c r="M102" s="31" t="str" cm="1">
        <f t="array" ref="M102">_xlfn.IFS(
  ISNUMBER(SEARCH("Comunicare - nivel elementar", E102)), 'Indicatori comportamentali'!$E$3,
  ISNUMBER(SEARCH("Comunicare - nivel operațional", E102)), 'Indicatori comportamentali'!$E$4,
  ISNUMBER(SEARCH("Comunicare - nivel extins", E102)), 'Indicatori comportamentali'!$E$5,
  ISNUMBER(SEARCH("Comunicare - nivel strategic", E102)),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02" t="str">
        <f t="shared" si="17"/>
        <v>Controlor delegat, grad debutant</v>
      </c>
      <c r="O102" s="31" t="str" cm="1">
        <f t="array" ref="O102">_xlfn.IFS(
  ISNUMBER(SEARCH("Lucru în echipă - nivel elementar", E102)), 'Indicatori comportamentali'!$F$3,
  ISNUMBER(SEARCH("Lucru în echipă - nivel operațional", E102)), 'Indicatori comportamentali'!$F$4,
  ISNUMBER(SEARCH("Lucru în echipă - nivel extins", E102)), 'Indicatori comportamentali'!$F$5,
  ISNUMBER(SEARCH("Lucru în echipă - nivel strategic", E102)),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02" t="str">
        <f t="shared" si="18"/>
        <v>Controlor delegat, grad debutant</v>
      </c>
      <c r="Q102" s="31" t="str" cm="1">
        <f t="array" ref="Q102">_xlfn.IFS(
  ISNUMBER(SEARCH("Orientare către cetățean - nivel elementar", E102)), 'Indicatori comportamentali'!$G$3,
  ISNUMBER(SEARCH("Orientare către cetățean - nivel operațional", E102)), 'Indicatori comportamentali'!$G$4,
  ISNUMBER(SEARCH("Orientare către cetățean - nivel extins", E102)), 'Indicatori comportamentali'!$G$5,
  ISNUMBER(SEARCH("Orientare către cetățean - nivel strategic", E102)),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02" t="str">
        <f t="shared" si="19"/>
        <v>Controlor delegat, grad debutant</v>
      </c>
      <c r="S102" s="31" t="str" cm="1">
        <f t="array" ref="S102">_xlfn.IFS(
  ISNUMBER(SEARCH("Integritate - nivel elementar", E102)), 'Indicatori comportamentali'!$H$3,
  ISNUMBER(SEARCH("Integritate - nivel operațional", E102)), 'Indicatori comportamentali'!$H$4,
  ISNUMBER(SEARCH("Integritate - nivel extins", E102)), 'Indicatori comportamentali'!$H$5,
  ISNUMBER(SEARCH("Integritate - nivel strategic", E102)),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02" t="str">
        <f t="shared" si="20"/>
        <v>Controlor delegat, grad debutant</v>
      </c>
      <c r="U102" s="31" t="str" cm="1">
        <f t="array" ref="U102">_xlfn.IFS(
  ISNUMBER(SEARCH("Managementul performanței - nivel elementar", E102)), 'Indicatori comportamentali'!$I$3,
  ISNUMBER(SEARCH("Managementul performanței - nivel operațional", E102)), 'Indicatori comportamentali'!$I$4,
  ISNUMBER(SEARCH("Managementul performanței - nivel extins", E102)), 'Indicatori comportamentali'!$I$5,
  ISNUMBER(SEARCH("Managementul performanței - nivel strategic", E102)), 'Indicatori comportamentali'!$I$6,
  TRUE, "-"
)</f>
        <v>-</v>
      </c>
      <c r="V102" t="str">
        <f t="shared" si="21"/>
        <v>Controlor delegat, grad debutant</v>
      </c>
      <c r="W102" s="31" t="str" cm="1">
        <f t="array" ref="W102">_xlfn.IFS(
  ISNUMBER(SEARCH("Dezvoltarea echipei - nivel elementar", E102)), 'Indicatori comportamentali'!$J$3,
  ISNUMBER(SEARCH("Dezvoltarea echipei - nivel operațional", E102)), 'Indicatori comportamentali'!$J$4,
  ISNUMBER(SEARCH("Dezvoltarea echipei - nivel extins", E102)), 'Indicatori comportamentali'!$J$5,
  ISNUMBER(SEARCH("Dezvoltarea echipei - nivel strategic", E102)), 'Indicatori comportamentali'!$J$6,
  TRUE, "-"
)</f>
        <v>-</v>
      </c>
      <c r="X102" t="str">
        <f t="shared" si="22"/>
        <v>Controlor delegat, grad debutant</v>
      </c>
      <c r="Y102" s="31" t="str" cm="1">
        <f t="array" ref="Y102">_xlfn.IFS(
  ISNUMBER(SEARCH("Generarea angajamentului - nivel elementar", E102)), 'Indicatori comportamentali'!$K$3,
  ISNUMBER(SEARCH("Generarea angajamentului - nivel operațional", E102)), 'Indicatori comportamentali'!$K$4,
  ISNUMBER(SEARCH("Generarea angajamentului - nivel extins", E102)), 'Indicatori comportamentali'!$K$5,
  ISNUMBER(SEARCH("Generarea angajamentului - nivel strategic", E102)), 'Indicatori comportamentali'!$K$6,
  TRUE, "-"
)</f>
        <v>-</v>
      </c>
      <c r="Z102" t="str">
        <f t="shared" si="23"/>
        <v>Controlor delegat, grad debutant</v>
      </c>
      <c r="AA102" s="31" t="str" cm="1">
        <f t="array" ref="AA102">_xlfn.IFS(
  ISNUMBER(SEARCH("Promovarea inovației și inițierea schimbării - nivel elementar", E102)), 'Indicatori comportamentali'!$L$3,
  ISNUMBER(SEARCH("Promovarea inovației și inițierea schimbării - nivel operațional", E102)), 'Indicatori comportamentali'!$L$4,
  ISNUMBER(SEARCH("Promovarea inovației și inițierea schimbării - nivel extins", E102)), 'Indicatori comportamentali'!$L$5,
  ISNUMBER(SEARCH("Promovarea inovației și inițierea schimbării - nivel strategic", E102)), 'Indicatori comportamentali'!$L$6,
  TRUE, "-"
)</f>
        <v>-</v>
      </c>
    </row>
    <row r="103" spans="1:27" ht="158.4" x14ac:dyDescent="0.3">
      <c r="A103" t="s">
        <v>140</v>
      </c>
      <c r="B103" t="s">
        <v>74</v>
      </c>
      <c r="C103" t="s">
        <v>164</v>
      </c>
      <c r="D103" t="str">
        <f t="shared" si="12"/>
        <v>Controlor delegat, grad asistent</v>
      </c>
      <c r="E103" s="32" t="s">
        <v>79</v>
      </c>
      <c r="F103" t="str">
        <f t="shared" si="13"/>
        <v>Controlor delegat, grad asistent</v>
      </c>
      <c r="G103" s="31" t="str" cm="1">
        <f t="array" ref="G103">_xlfn.IFS(
  ISNUMBER(SEARCH("Rezolvarea de probleme și luarea deciziilor - nivel elementar", E103)), 'Indicatori comportamentali'!$B$3,
  ISNUMBER(SEARCH("Rezolvarea de probleme și luarea deciziilor - nivel operațional", E103)), 'Indicatori comportamentali'!$B$4,
  ISNUMBER(SEARCH("Rezolvarea de probleme și luarea deciziilor - nivel extins", E103)), 'Indicatori comportamentali'!$B$5,
  ISNUMBER(SEARCH("Rezolvarea de probleme și luarea deciziilor - nivel strategic", E103)),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03" t="str">
        <f t="shared" si="14"/>
        <v>Controlor delegat, grad asistent</v>
      </c>
      <c r="I103" s="31" t="str" cm="1">
        <f t="array" ref="I103">_xlfn.IFS(
  ISNUMBER(SEARCH("Inițiativă - nivel elementar", E103)), 'Indicatori comportamentali'!$C$3,
  ISNUMBER(SEARCH("Inițiativă - nivel operațional", E103)), 'Indicatori comportamentali'!$C$4,
  ISNUMBER(SEARCH("Inițiativă - nivel extins", E103)), 'Indicatori comportamentali'!$C$5,
  ISNUMBER(SEARCH("Inițiativă - nivel strategic", E103)),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03" t="str">
        <f t="shared" si="15"/>
        <v>Controlor delegat, grad asistent</v>
      </c>
      <c r="K103" s="31" t="str" cm="1">
        <f t="array" ref="K103">_xlfn.IFS(
  ISNUMBER(SEARCH("Planificare și organizare - nivel elementar", E103)), 'Indicatori comportamentali'!$D$3,
  ISNUMBER(SEARCH("Planificare și organizare - nivel operațional", E103)), 'Indicatori comportamentali'!$D$4,
  ISNUMBER(SEARCH("Planificare și organizare - nivel extins", E103)), 'Indicatori comportamentali'!$D$5,
  ISNUMBER(SEARCH("Planificare și organizare - nivel strategic", E103)),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03" t="str">
        <f t="shared" si="16"/>
        <v>Controlor delegat, grad asistent</v>
      </c>
      <c r="M103" s="31" t="str" cm="1">
        <f t="array" ref="M103">_xlfn.IFS(
  ISNUMBER(SEARCH("Comunicare - nivel elementar", E103)), 'Indicatori comportamentali'!$E$3,
  ISNUMBER(SEARCH("Comunicare - nivel operațional", E103)), 'Indicatori comportamentali'!$E$4,
  ISNUMBER(SEARCH("Comunicare - nivel extins", E103)), 'Indicatori comportamentali'!$E$5,
  ISNUMBER(SEARCH("Comunicare - nivel strategic", E103)),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03" t="str">
        <f t="shared" si="17"/>
        <v>Controlor delegat, grad asistent</v>
      </c>
      <c r="O103" s="31" t="str" cm="1">
        <f t="array" ref="O103">_xlfn.IFS(
  ISNUMBER(SEARCH("Lucru în echipă - nivel elementar", E103)), 'Indicatori comportamentali'!$F$3,
  ISNUMBER(SEARCH("Lucru în echipă - nivel operațional", E103)), 'Indicatori comportamentali'!$F$4,
  ISNUMBER(SEARCH("Lucru în echipă - nivel extins", E103)), 'Indicatori comportamentali'!$F$5,
  ISNUMBER(SEARCH("Lucru în echipă - nivel strategic", E103)),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03" t="str">
        <f t="shared" si="18"/>
        <v>Controlor delegat, grad asistent</v>
      </c>
      <c r="Q103" s="31" t="str" cm="1">
        <f t="array" ref="Q103">_xlfn.IFS(
  ISNUMBER(SEARCH("Orientare către cetățean - nivel elementar", E103)), 'Indicatori comportamentali'!$G$3,
  ISNUMBER(SEARCH("Orientare către cetățean - nivel operațional", E103)), 'Indicatori comportamentali'!$G$4,
  ISNUMBER(SEARCH("Orientare către cetățean - nivel extins", E103)), 'Indicatori comportamentali'!$G$5,
  ISNUMBER(SEARCH("Orientare către cetățean - nivel strategic", E103)),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03" t="str">
        <f t="shared" si="19"/>
        <v>Controlor delegat, grad asistent</v>
      </c>
      <c r="S103" s="31" t="str" cm="1">
        <f t="array" ref="S103">_xlfn.IFS(
  ISNUMBER(SEARCH("Integritate - nivel elementar", E103)), 'Indicatori comportamentali'!$H$3,
  ISNUMBER(SEARCH("Integritate - nivel operațional", E103)), 'Indicatori comportamentali'!$H$4,
  ISNUMBER(SEARCH("Integritate - nivel extins", E103)), 'Indicatori comportamentali'!$H$5,
  ISNUMBER(SEARCH("Integritate - nivel strategic", E103)),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03" t="str">
        <f t="shared" si="20"/>
        <v>Controlor delegat, grad asistent</v>
      </c>
      <c r="U103" s="31" t="str" cm="1">
        <f t="array" ref="U103">_xlfn.IFS(
  ISNUMBER(SEARCH("Managementul performanței - nivel elementar", E103)), 'Indicatori comportamentali'!$I$3,
  ISNUMBER(SEARCH("Managementul performanței - nivel operațional", E103)), 'Indicatori comportamentali'!$I$4,
  ISNUMBER(SEARCH("Managementul performanței - nivel extins", E103)), 'Indicatori comportamentali'!$I$5,
  ISNUMBER(SEARCH("Managementul performanței - nivel strategic", E103)), 'Indicatori comportamentali'!$I$6,
  TRUE, "-"
)</f>
        <v>-</v>
      </c>
      <c r="V103" t="str">
        <f t="shared" si="21"/>
        <v>Controlor delegat, grad asistent</v>
      </c>
      <c r="W103" s="31" t="str" cm="1">
        <f t="array" ref="W103">_xlfn.IFS(
  ISNUMBER(SEARCH("Dezvoltarea echipei - nivel elementar", E103)), 'Indicatori comportamentali'!$J$3,
  ISNUMBER(SEARCH("Dezvoltarea echipei - nivel operațional", E103)), 'Indicatori comportamentali'!$J$4,
  ISNUMBER(SEARCH("Dezvoltarea echipei - nivel extins", E103)), 'Indicatori comportamentali'!$J$5,
  ISNUMBER(SEARCH("Dezvoltarea echipei - nivel strategic", E103)), 'Indicatori comportamentali'!$J$6,
  TRUE, "-"
)</f>
        <v>-</v>
      </c>
      <c r="X103" t="str">
        <f t="shared" si="22"/>
        <v>Controlor delegat, grad asistent</v>
      </c>
      <c r="Y103" s="31" t="str" cm="1">
        <f t="array" ref="Y103">_xlfn.IFS(
  ISNUMBER(SEARCH("Generarea angajamentului - nivel elementar", E103)), 'Indicatori comportamentali'!$K$3,
  ISNUMBER(SEARCH("Generarea angajamentului - nivel operațional", E103)), 'Indicatori comportamentali'!$K$4,
  ISNUMBER(SEARCH("Generarea angajamentului - nivel extins", E103)), 'Indicatori comportamentali'!$K$5,
  ISNUMBER(SEARCH("Generarea angajamentului - nivel strategic", E103)), 'Indicatori comportamentali'!$K$6,
  TRUE, "-"
)</f>
        <v>-</v>
      </c>
      <c r="Z103" t="str">
        <f t="shared" si="23"/>
        <v>Controlor delegat, grad asistent</v>
      </c>
      <c r="AA103" s="31" t="str" cm="1">
        <f t="array" ref="AA103">_xlfn.IFS(
  ISNUMBER(SEARCH("Promovarea inovației și inițierea schimbării - nivel elementar", E103)), 'Indicatori comportamentali'!$L$3,
  ISNUMBER(SEARCH("Promovarea inovației și inițierea schimbării - nivel operațional", E103)), 'Indicatori comportamentali'!$L$4,
  ISNUMBER(SEARCH("Promovarea inovației și inițierea schimbării - nivel extins", E103)), 'Indicatori comportamentali'!$L$5,
  ISNUMBER(SEARCH("Promovarea inovației și inițierea schimbării - nivel strategic", E103)), 'Indicatori comportamentali'!$L$6,
  TRUE, "-"
)</f>
        <v>-</v>
      </c>
    </row>
    <row r="104" spans="1:27" ht="172.8" x14ac:dyDescent="0.3">
      <c r="A104" t="s">
        <v>140</v>
      </c>
      <c r="B104" t="s">
        <v>75</v>
      </c>
      <c r="C104" t="s">
        <v>164</v>
      </c>
      <c r="D104" t="str">
        <f t="shared" si="12"/>
        <v>Controlor delegat, grad principal</v>
      </c>
      <c r="E104" s="32" t="s">
        <v>78</v>
      </c>
      <c r="F104" t="str">
        <f t="shared" si="13"/>
        <v>Controlor delegat, grad principal</v>
      </c>
      <c r="G104" s="31" t="str" cm="1">
        <f t="array" ref="G104">_xlfn.IFS(
  ISNUMBER(SEARCH("Rezolvarea de probleme și luarea deciziilor - nivel elementar", E104)), 'Indicatori comportamentali'!$B$3,
  ISNUMBER(SEARCH("Rezolvarea de probleme și luarea deciziilor - nivel operațional", E104)), 'Indicatori comportamentali'!$B$4,
  ISNUMBER(SEARCH("Rezolvarea de probleme și luarea deciziilor - nivel extins", E104)), 'Indicatori comportamentali'!$B$5,
  ISNUMBER(SEARCH("Rezolvarea de probleme și luarea deciziilor - nivel strategic", E104)),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04" t="str">
        <f t="shared" si="14"/>
        <v>Controlor delegat, grad principal</v>
      </c>
      <c r="I104" s="31" t="str" cm="1">
        <f t="array" ref="I104">_xlfn.IFS(
  ISNUMBER(SEARCH("Inițiativă - nivel elementar", E104)), 'Indicatori comportamentali'!$C$3,
  ISNUMBER(SEARCH("Inițiativă - nivel operațional", E104)), 'Indicatori comportamentali'!$C$4,
  ISNUMBER(SEARCH("Inițiativă - nivel extins", E104)), 'Indicatori comportamentali'!$C$5,
  ISNUMBER(SEARCH("Inițiativă - nivel strategic", E104)),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04" t="str">
        <f t="shared" si="15"/>
        <v>Controlor delegat, grad principal</v>
      </c>
      <c r="K104" s="31" t="str" cm="1">
        <f t="array" ref="K104">_xlfn.IFS(
  ISNUMBER(SEARCH("Planificare și organizare - nivel elementar", E104)), 'Indicatori comportamentali'!$D$3,
  ISNUMBER(SEARCH("Planificare și organizare - nivel operațional", E104)), 'Indicatori comportamentali'!$D$4,
  ISNUMBER(SEARCH("Planificare și organizare - nivel extins", E104)), 'Indicatori comportamentali'!$D$5,
  ISNUMBER(SEARCH("Planificare și organizare - nivel strategic", E104)),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04" t="str">
        <f t="shared" si="16"/>
        <v>Controlor delegat, grad principal</v>
      </c>
      <c r="M104" s="31" t="str" cm="1">
        <f t="array" ref="M104">_xlfn.IFS(
  ISNUMBER(SEARCH("Comunicare - nivel elementar", E104)), 'Indicatori comportamentali'!$E$3,
  ISNUMBER(SEARCH("Comunicare - nivel operațional", E104)), 'Indicatori comportamentali'!$E$4,
  ISNUMBER(SEARCH("Comunicare - nivel extins", E104)), 'Indicatori comportamentali'!$E$5,
  ISNUMBER(SEARCH("Comunicare - nivel strategic", E104)),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04" t="str">
        <f t="shared" si="17"/>
        <v>Controlor delegat, grad principal</v>
      </c>
      <c r="O104" s="31" t="str" cm="1">
        <f t="array" ref="O104">_xlfn.IFS(
  ISNUMBER(SEARCH("Lucru în echipă - nivel elementar", E104)), 'Indicatori comportamentali'!$F$3,
  ISNUMBER(SEARCH("Lucru în echipă - nivel operațional", E104)), 'Indicatori comportamentali'!$F$4,
  ISNUMBER(SEARCH("Lucru în echipă - nivel extins", E104)), 'Indicatori comportamentali'!$F$5,
  ISNUMBER(SEARCH("Lucru în echipă - nivel strategic", E104)),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04" t="str">
        <f t="shared" si="18"/>
        <v>Controlor delegat, grad principal</v>
      </c>
      <c r="Q104" s="31" t="str" cm="1">
        <f t="array" ref="Q104">_xlfn.IFS(
  ISNUMBER(SEARCH("Orientare către cetățean - nivel elementar", E104)), 'Indicatori comportamentali'!$G$3,
  ISNUMBER(SEARCH("Orientare către cetățean - nivel operațional", E104)), 'Indicatori comportamentali'!$G$4,
  ISNUMBER(SEARCH("Orientare către cetățean - nivel extins", E104)), 'Indicatori comportamentali'!$G$5,
  ISNUMBER(SEARCH("Orientare către cetățean - nivel strategic", E104)),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04" t="str">
        <f t="shared" si="19"/>
        <v>Controlor delegat, grad principal</v>
      </c>
      <c r="S104" s="31" t="str" cm="1">
        <f t="array" ref="S104">_xlfn.IFS(
  ISNUMBER(SEARCH("Integritate - nivel elementar", E104)), 'Indicatori comportamentali'!$H$3,
  ISNUMBER(SEARCH("Integritate - nivel operațional", E104)), 'Indicatori comportamentali'!$H$4,
  ISNUMBER(SEARCH("Integritate - nivel extins", E104)), 'Indicatori comportamentali'!$H$5,
  ISNUMBER(SEARCH("Integritate - nivel strategic", E104)),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04" t="str">
        <f t="shared" si="20"/>
        <v>Controlor delegat, grad principal</v>
      </c>
      <c r="U104" s="31" t="str" cm="1">
        <f t="array" ref="U104">_xlfn.IFS(
  ISNUMBER(SEARCH("Managementul performanței - nivel elementar", E104)), 'Indicatori comportamentali'!$I$3,
  ISNUMBER(SEARCH("Managementul performanței - nivel operațional", E104)), 'Indicatori comportamentali'!$I$4,
  ISNUMBER(SEARCH("Managementul performanței - nivel extins", E104)), 'Indicatori comportamentali'!$I$5,
  ISNUMBER(SEARCH("Managementul performanței - nivel strategic", E104)), 'Indicatori comportamentali'!$I$6,
  TRUE, "-"
)</f>
        <v>-</v>
      </c>
      <c r="V104" t="str">
        <f t="shared" si="21"/>
        <v>Controlor delegat, grad principal</v>
      </c>
      <c r="W104" s="31" t="str" cm="1">
        <f t="array" ref="W104">_xlfn.IFS(
  ISNUMBER(SEARCH("Dezvoltarea echipei - nivel elementar", E104)), 'Indicatori comportamentali'!$J$3,
  ISNUMBER(SEARCH("Dezvoltarea echipei - nivel operațional", E104)), 'Indicatori comportamentali'!$J$4,
  ISNUMBER(SEARCH("Dezvoltarea echipei - nivel extins", E104)), 'Indicatori comportamentali'!$J$5,
  ISNUMBER(SEARCH("Dezvoltarea echipei - nivel strategic", E104)), 'Indicatori comportamentali'!$J$6,
  TRUE, "-"
)</f>
        <v>-</v>
      </c>
      <c r="X104" t="str">
        <f t="shared" si="22"/>
        <v>Controlor delegat, grad principal</v>
      </c>
      <c r="Y104" s="31" t="str" cm="1">
        <f t="array" ref="Y104">_xlfn.IFS(
  ISNUMBER(SEARCH("Generarea angajamentului - nivel elementar", E104)), 'Indicatori comportamentali'!$K$3,
  ISNUMBER(SEARCH("Generarea angajamentului - nivel operațional", E104)), 'Indicatori comportamentali'!$K$4,
  ISNUMBER(SEARCH("Generarea angajamentului - nivel extins", E104)), 'Indicatori comportamentali'!$K$5,
  ISNUMBER(SEARCH("Generarea angajamentului - nivel strategic", E104)), 'Indicatori comportamentali'!$K$6,
  TRUE, "-"
)</f>
        <v>-</v>
      </c>
      <c r="Z104" t="str">
        <f t="shared" si="23"/>
        <v>Controlor delegat, grad principal</v>
      </c>
      <c r="AA104" s="31" t="str" cm="1">
        <f t="array" ref="AA104">_xlfn.IFS(
  ISNUMBER(SEARCH("Promovarea inovației și inițierea schimbării - nivel elementar", E104)), 'Indicatori comportamentali'!$L$3,
  ISNUMBER(SEARCH("Promovarea inovației și inițierea schimbării - nivel operațional", E104)), 'Indicatori comportamentali'!$L$4,
  ISNUMBER(SEARCH("Promovarea inovației și inițierea schimbării - nivel extins", E104)), 'Indicatori comportamentali'!$L$5,
  ISNUMBER(SEARCH("Promovarea inovației și inițierea schimbării - nivel strategic", E104)), 'Indicatori comportamentali'!$L$6,
  TRUE, "-"
)</f>
        <v>-</v>
      </c>
    </row>
    <row r="105" spans="1:27" ht="172.8" x14ac:dyDescent="0.3">
      <c r="A105" t="s">
        <v>140</v>
      </c>
      <c r="B105" t="s">
        <v>76</v>
      </c>
      <c r="C105" t="s">
        <v>164</v>
      </c>
      <c r="D105" t="str">
        <f t="shared" si="12"/>
        <v>Controlor delegat, grad superior</v>
      </c>
      <c r="E105" s="32" t="s">
        <v>78</v>
      </c>
      <c r="F105" t="str">
        <f t="shared" si="13"/>
        <v>Controlor delegat, grad superior</v>
      </c>
      <c r="G105" s="31" t="str" cm="1">
        <f t="array" ref="G105">_xlfn.IFS(
  ISNUMBER(SEARCH("Rezolvarea de probleme și luarea deciziilor - nivel elementar", E105)), 'Indicatori comportamentali'!$B$3,
  ISNUMBER(SEARCH("Rezolvarea de probleme și luarea deciziilor - nivel operațional", E105)), 'Indicatori comportamentali'!$B$4,
  ISNUMBER(SEARCH("Rezolvarea de probleme și luarea deciziilor - nivel extins", E105)), 'Indicatori comportamentali'!$B$5,
  ISNUMBER(SEARCH("Rezolvarea de probleme și luarea deciziilor - nivel strategic", E105)),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05" t="str">
        <f t="shared" si="14"/>
        <v>Controlor delegat, grad superior</v>
      </c>
      <c r="I105" s="31" t="str" cm="1">
        <f t="array" ref="I105">_xlfn.IFS(
  ISNUMBER(SEARCH("Inițiativă - nivel elementar", E105)), 'Indicatori comportamentali'!$C$3,
  ISNUMBER(SEARCH("Inițiativă - nivel operațional", E105)), 'Indicatori comportamentali'!$C$4,
  ISNUMBER(SEARCH("Inițiativă - nivel extins", E105)), 'Indicatori comportamentali'!$C$5,
  ISNUMBER(SEARCH("Inițiativă - nivel strategic", E105)),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05" t="str">
        <f t="shared" si="15"/>
        <v>Controlor delegat, grad superior</v>
      </c>
      <c r="K105" s="31" t="str" cm="1">
        <f t="array" ref="K105">_xlfn.IFS(
  ISNUMBER(SEARCH("Planificare și organizare - nivel elementar", E105)), 'Indicatori comportamentali'!$D$3,
  ISNUMBER(SEARCH("Planificare și organizare - nivel operațional", E105)), 'Indicatori comportamentali'!$D$4,
  ISNUMBER(SEARCH("Planificare și organizare - nivel extins", E105)), 'Indicatori comportamentali'!$D$5,
  ISNUMBER(SEARCH("Planificare și organizare - nivel strategic", E105)),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05" t="str">
        <f t="shared" si="16"/>
        <v>Controlor delegat, grad superior</v>
      </c>
      <c r="M105" s="31" t="str" cm="1">
        <f t="array" ref="M105">_xlfn.IFS(
  ISNUMBER(SEARCH("Comunicare - nivel elementar", E105)), 'Indicatori comportamentali'!$E$3,
  ISNUMBER(SEARCH("Comunicare - nivel operațional", E105)), 'Indicatori comportamentali'!$E$4,
  ISNUMBER(SEARCH("Comunicare - nivel extins", E105)), 'Indicatori comportamentali'!$E$5,
  ISNUMBER(SEARCH("Comunicare - nivel strategic", E105)),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05" t="str">
        <f t="shared" si="17"/>
        <v>Controlor delegat, grad superior</v>
      </c>
      <c r="O105" s="31" t="str" cm="1">
        <f t="array" ref="O105">_xlfn.IFS(
  ISNUMBER(SEARCH("Lucru în echipă - nivel elementar", E105)), 'Indicatori comportamentali'!$F$3,
  ISNUMBER(SEARCH("Lucru în echipă - nivel operațional", E105)), 'Indicatori comportamentali'!$F$4,
  ISNUMBER(SEARCH("Lucru în echipă - nivel extins", E105)), 'Indicatori comportamentali'!$F$5,
  ISNUMBER(SEARCH("Lucru în echipă - nivel strategic", E105)),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05" t="str">
        <f t="shared" si="18"/>
        <v>Controlor delegat, grad superior</v>
      </c>
      <c r="Q105" s="31" t="str" cm="1">
        <f t="array" ref="Q105">_xlfn.IFS(
  ISNUMBER(SEARCH("Orientare către cetățean - nivel elementar", E105)), 'Indicatori comportamentali'!$G$3,
  ISNUMBER(SEARCH("Orientare către cetățean - nivel operațional", E105)), 'Indicatori comportamentali'!$G$4,
  ISNUMBER(SEARCH("Orientare către cetățean - nivel extins", E105)), 'Indicatori comportamentali'!$G$5,
  ISNUMBER(SEARCH("Orientare către cetățean - nivel strategic", E105)),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05" t="str">
        <f t="shared" si="19"/>
        <v>Controlor delegat, grad superior</v>
      </c>
      <c r="S105" s="31" t="str" cm="1">
        <f t="array" ref="S105">_xlfn.IFS(
  ISNUMBER(SEARCH("Integritate - nivel elementar", E105)), 'Indicatori comportamentali'!$H$3,
  ISNUMBER(SEARCH("Integritate - nivel operațional", E105)), 'Indicatori comportamentali'!$H$4,
  ISNUMBER(SEARCH("Integritate - nivel extins", E105)), 'Indicatori comportamentali'!$H$5,
  ISNUMBER(SEARCH("Integritate - nivel strategic", E105)),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05" t="str">
        <f t="shared" si="20"/>
        <v>Controlor delegat, grad superior</v>
      </c>
      <c r="U105" s="31" t="str" cm="1">
        <f t="array" ref="U105">_xlfn.IFS(
  ISNUMBER(SEARCH("Managementul performanței - nivel elementar", E105)), 'Indicatori comportamentali'!$I$3,
  ISNUMBER(SEARCH("Managementul performanței - nivel operațional", E105)), 'Indicatori comportamentali'!$I$4,
  ISNUMBER(SEARCH("Managementul performanței - nivel extins", E105)), 'Indicatori comportamentali'!$I$5,
  ISNUMBER(SEARCH("Managementul performanței - nivel strategic", E105)), 'Indicatori comportamentali'!$I$6,
  TRUE, "-"
)</f>
        <v>-</v>
      </c>
      <c r="V105" t="str">
        <f t="shared" si="21"/>
        <v>Controlor delegat, grad superior</v>
      </c>
      <c r="W105" s="31" t="str" cm="1">
        <f t="array" ref="W105">_xlfn.IFS(
  ISNUMBER(SEARCH("Dezvoltarea echipei - nivel elementar", E105)), 'Indicatori comportamentali'!$J$3,
  ISNUMBER(SEARCH("Dezvoltarea echipei - nivel operațional", E105)), 'Indicatori comportamentali'!$J$4,
  ISNUMBER(SEARCH("Dezvoltarea echipei - nivel extins", E105)), 'Indicatori comportamentali'!$J$5,
  ISNUMBER(SEARCH("Dezvoltarea echipei - nivel strategic", E105)), 'Indicatori comportamentali'!$J$6,
  TRUE, "-"
)</f>
        <v>-</v>
      </c>
      <c r="X105" t="str">
        <f t="shared" si="22"/>
        <v>Controlor delegat, grad superior</v>
      </c>
      <c r="Y105" s="31" t="str" cm="1">
        <f t="array" ref="Y105">_xlfn.IFS(
  ISNUMBER(SEARCH("Generarea angajamentului - nivel elementar", E105)), 'Indicatori comportamentali'!$K$3,
  ISNUMBER(SEARCH("Generarea angajamentului - nivel operațional", E105)), 'Indicatori comportamentali'!$K$4,
  ISNUMBER(SEARCH("Generarea angajamentului - nivel extins", E105)), 'Indicatori comportamentali'!$K$5,
  ISNUMBER(SEARCH("Generarea angajamentului - nivel strategic", E105)), 'Indicatori comportamentali'!$K$6,
  TRUE, "-"
)</f>
        <v>-</v>
      </c>
      <c r="Z105" t="str">
        <f t="shared" si="23"/>
        <v>Controlor delegat, grad superior</v>
      </c>
      <c r="AA105" s="31" t="str" cm="1">
        <f t="array" ref="AA105">_xlfn.IFS(
  ISNUMBER(SEARCH("Promovarea inovației și inițierea schimbării - nivel elementar", E105)), 'Indicatori comportamentali'!$L$3,
  ISNUMBER(SEARCH("Promovarea inovației și inițierea schimbării - nivel operațional", E105)), 'Indicatori comportamentali'!$L$4,
  ISNUMBER(SEARCH("Promovarea inovației și inițierea schimbării - nivel extins", E105)), 'Indicatori comportamentali'!$L$5,
  ISNUMBER(SEARCH("Promovarea inovației și inițierea schimbării - nivel strategic", E105)), 'Indicatori comportamentali'!$L$6,
  TRUE, "-"
)</f>
        <v>-</v>
      </c>
    </row>
    <row r="106" spans="1:27" ht="158.4" x14ac:dyDescent="0.3">
      <c r="A106" t="s">
        <v>141</v>
      </c>
      <c r="B106" t="s">
        <v>73</v>
      </c>
      <c r="C106" t="s">
        <v>164</v>
      </c>
      <c r="D106" t="str">
        <f t="shared" si="12"/>
        <v>Controlor vamal, grad debutant</v>
      </c>
      <c r="E106" s="32" t="s">
        <v>79</v>
      </c>
      <c r="F106" t="str">
        <f t="shared" si="13"/>
        <v>Controlor vamal, grad debutant</v>
      </c>
      <c r="G106" s="31" t="str" cm="1">
        <f t="array" ref="G106">_xlfn.IFS(
  ISNUMBER(SEARCH("Rezolvarea de probleme și luarea deciziilor - nivel elementar", E106)), 'Indicatori comportamentali'!$B$3,
  ISNUMBER(SEARCH("Rezolvarea de probleme și luarea deciziilor - nivel operațional", E106)), 'Indicatori comportamentali'!$B$4,
  ISNUMBER(SEARCH("Rezolvarea de probleme și luarea deciziilor - nivel extins", E106)), 'Indicatori comportamentali'!$B$5,
  ISNUMBER(SEARCH("Rezolvarea de probleme și luarea deciziilor - nivel strategic", E106)),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06" t="str">
        <f t="shared" si="14"/>
        <v>Controlor vamal, grad debutant</v>
      </c>
      <c r="I106" s="31" t="str" cm="1">
        <f t="array" ref="I106">_xlfn.IFS(
  ISNUMBER(SEARCH("Inițiativă - nivel elementar", E106)), 'Indicatori comportamentali'!$C$3,
  ISNUMBER(SEARCH("Inițiativă - nivel operațional", E106)), 'Indicatori comportamentali'!$C$4,
  ISNUMBER(SEARCH("Inițiativă - nivel extins", E106)), 'Indicatori comportamentali'!$C$5,
  ISNUMBER(SEARCH("Inițiativă - nivel strategic", E106)),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06" t="str">
        <f t="shared" si="15"/>
        <v>Controlor vamal, grad debutant</v>
      </c>
      <c r="K106" s="31" t="str" cm="1">
        <f t="array" ref="K106">_xlfn.IFS(
  ISNUMBER(SEARCH("Planificare și organizare - nivel elementar", E106)), 'Indicatori comportamentali'!$D$3,
  ISNUMBER(SEARCH("Planificare și organizare - nivel operațional", E106)), 'Indicatori comportamentali'!$D$4,
  ISNUMBER(SEARCH("Planificare și organizare - nivel extins", E106)), 'Indicatori comportamentali'!$D$5,
  ISNUMBER(SEARCH("Planificare și organizare - nivel strategic", E106)),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06" t="str">
        <f t="shared" si="16"/>
        <v>Controlor vamal, grad debutant</v>
      </c>
      <c r="M106" s="31" t="str" cm="1">
        <f t="array" ref="M106">_xlfn.IFS(
  ISNUMBER(SEARCH("Comunicare - nivel elementar", E106)), 'Indicatori comportamentali'!$E$3,
  ISNUMBER(SEARCH("Comunicare - nivel operațional", E106)), 'Indicatori comportamentali'!$E$4,
  ISNUMBER(SEARCH("Comunicare - nivel extins", E106)), 'Indicatori comportamentali'!$E$5,
  ISNUMBER(SEARCH("Comunicare - nivel strategic", E106)),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06" t="str">
        <f t="shared" si="17"/>
        <v>Controlor vamal, grad debutant</v>
      </c>
      <c r="O106" s="31" t="str" cm="1">
        <f t="array" ref="O106">_xlfn.IFS(
  ISNUMBER(SEARCH("Lucru în echipă - nivel elementar", E106)), 'Indicatori comportamentali'!$F$3,
  ISNUMBER(SEARCH("Lucru în echipă - nivel operațional", E106)), 'Indicatori comportamentali'!$F$4,
  ISNUMBER(SEARCH("Lucru în echipă - nivel extins", E106)), 'Indicatori comportamentali'!$F$5,
  ISNUMBER(SEARCH("Lucru în echipă - nivel strategic", E106)),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06" t="str">
        <f t="shared" si="18"/>
        <v>Controlor vamal, grad debutant</v>
      </c>
      <c r="Q106" s="31" t="str" cm="1">
        <f t="array" ref="Q106">_xlfn.IFS(
  ISNUMBER(SEARCH("Orientare către cetățean - nivel elementar", E106)), 'Indicatori comportamentali'!$G$3,
  ISNUMBER(SEARCH("Orientare către cetățean - nivel operațional", E106)), 'Indicatori comportamentali'!$G$4,
  ISNUMBER(SEARCH("Orientare către cetățean - nivel extins", E106)), 'Indicatori comportamentali'!$G$5,
  ISNUMBER(SEARCH("Orientare către cetățean - nivel strategic", E106)),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06" t="str">
        <f t="shared" si="19"/>
        <v>Controlor vamal, grad debutant</v>
      </c>
      <c r="S106" s="31" t="str" cm="1">
        <f t="array" ref="S106">_xlfn.IFS(
  ISNUMBER(SEARCH("Integritate - nivel elementar", E106)), 'Indicatori comportamentali'!$H$3,
  ISNUMBER(SEARCH("Integritate - nivel operațional", E106)), 'Indicatori comportamentali'!$H$4,
  ISNUMBER(SEARCH("Integritate - nivel extins", E106)), 'Indicatori comportamentali'!$H$5,
  ISNUMBER(SEARCH("Integritate - nivel strategic", E106)),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06" t="str">
        <f t="shared" si="20"/>
        <v>Controlor vamal, grad debutant</v>
      </c>
      <c r="U106" s="31" t="str" cm="1">
        <f t="array" ref="U106">_xlfn.IFS(
  ISNUMBER(SEARCH("Managementul performanței - nivel elementar", E106)), 'Indicatori comportamentali'!$I$3,
  ISNUMBER(SEARCH("Managementul performanței - nivel operațional", E106)), 'Indicatori comportamentali'!$I$4,
  ISNUMBER(SEARCH("Managementul performanței - nivel extins", E106)), 'Indicatori comportamentali'!$I$5,
  ISNUMBER(SEARCH("Managementul performanței - nivel strategic", E106)), 'Indicatori comportamentali'!$I$6,
  TRUE, "-"
)</f>
        <v>-</v>
      </c>
      <c r="V106" t="str">
        <f t="shared" si="21"/>
        <v>Controlor vamal, grad debutant</v>
      </c>
      <c r="W106" s="31" t="str" cm="1">
        <f t="array" ref="W106">_xlfn.IFS(
  ISNUMBER(SEARCH("Dezvoltarea echipei - nivel elementar", E106)), 'Indicatori comportamentali'!$J$3,
  ISNUMBER(SEARCH("Dezvoltarea echipei - nivel operațional", E106)), 'Indicatori comportamentali'!$J$4,
  ISNUMBER(SEARCH("Dezvoltarea echipei - nivel extins", E106)), 'Indicatori comportamentali'!$J$5,
  ISNUMBER(SEARCH("Dezvoltarea echipei - nivel strategic", E106)), 'Indicatori comportamentali'!$J$6,
  TRUE, "-"
)</f>
        <v>-</v>
      </c>
      <c r="X106" t="str">
        <f t="shared" si="22"/>
        <v>Controlor vamal, grad debutant</v>
      </c>
      <c r="Y106" s="31" t="str" cm="1">
        <f t="array" ref="Y106">_xlfn.IFS(
  ISNUMBER(SEARCH("Generarea angajamentului - nivel elementar", E106)), 'Indicatori comportamentali'!$K$3,
  ISNUMBER(SEARCH("Generarea angajamentului - nivel operațional", E106)), 'Indicatori comportamentali'!$K$4,
  ISNUMBER(SEARCH("Generarea angajamentului - nivel extins", E106)), 'Indicatori comportamentali'!$K$5,
  ISNUMBER(SEARCH("Generarea angajamentului - nivel strategic", E106)), 'Indicatori comportamentali'!$K$6,
  TRUE, "-"
)</f>
        <v>-</v>
      </c>
      <c r="Z106" t="str">
        <f t="shared" si="23"/>
        <v>Controlor vamal, grad debutant</v>
      </c>
      <c r="AA106" s="31" t="str" cm="1">
        <f t="array" ref="AA106">_xlfn.IFS(
  ISNUMBER(SEARCH("Promovarea inovației și inițierea schimbării - nivel elementar", E106)), 'Indicatori comportamentali'!$L$3,
  ISNUMBER(SEARCH("Promovarea inovației și inițierea schimbării - nivel operațional", E106)), 'Indicatori comportamentali'!$L$4,
  ISNUMBER(SEARCH("Promovarea inovației și inițierea schimbării - nivel extins", E106)), 'Indicatori comportamentali'!$L$5,
  ISNUMBER(SEARCH("Promovarea inovației și inițierea schimbării - nivel strategic", E106)), 'Indicatori comportamentali'!$L$6,
  TRUE, "-"
)</f>
        <v>-</v>
      </c>
    </row>
    <row r="107" spans="1:27" ht="158.4" x14ac:dyDescent="0.3">
      <c r="A107" t="s">
        <v>141</v>
      </c>
      <c r="B107" t="s">
        <v>74</v>
      </c>
      <c r="C107" t="s">
        <v>164</v>
      </c>
      <c r="D107" t="str">
        <f t="shared" ref="D107:D167" si="24">_xlfn.CONCAT(A107,","," ",B107)</f>
        <v>Controlor vamal, grad asistent</v>
      </c>
      <c r="E107" s="32" t="s">
        <v>79</v>
      </c>
      <c r="F107" t="str">
        <f t="shared" si="13"/>
        <v>Controlor vamal, grad asistent</v>
      </c>
      <c r="G107" s="31" t="str" cm="1">
        <f t="array" ref="G107">_xlfn.IFS(
  ISNUMBER(SEARCH("Rezolvarea de probleme și luarea deciziilor - nivel elementar", E107)), 'Indicatori comportamentali'!$B$3,
  ISNUMBER(SEARCH("Rezolvarea de probleme și luarea deciziilor - nivel operațional", E107)), 'Indicatori comportamentali'!$B$4,
  ISNUMBER(SEARCH("Rezolvarea de probleme și luarea deciziilor - nivel extins", E107)), 'Indicatori comportamentali'!$B$5,
  ISNUMBER(SEARCH("Rezolvarea de probleme și luarea deciziilor - nivel strategic", E107)),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07" t="str">
        <f t="shared" si="14"/>
        <v>Controlor vamal, grad asistent</v>
      </c>
      <c r="I107" s="31" t="str" cm="1">
        <f t="array" ref="I107">_xlfn.IFS(
  ISNUMBER(SEARCH("Inițiativă - nivel elementar", E107)), 'Indicatori comportamentali'!$C$3,
  ISNUMBER(SEARCH("Inițiativă - nivel operațional", E107)), 'Indicatori comportamentali'!$C$4,
  ISNUMBER(SEARCH("Inițiativă - nivel extins", E107)), 'Indicatori comportamentali'!$C$5,
  ISNUMBER(SEARCH("Inițiativă - nivel strategic", E107)),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07" t="str">
        <f t="shared" si="15"/>
        <v>Controlor vamal, grad asistent</v>
      </c>
      <c r="K107" s="31" t="str" cm="1">
        <f t="array" ref="K107">_xlfn.IFS(
  ISNUMBER(SEARCH("Planificare și organizare - nivel elementar", E107)), 'Indicatori comportamentali'!$D$3,
  ISNUMBER(SEARCH("Planificare și organizare - nivel operațional", E107)), 'Indicatori comportamentali'!$D$4,
  ISNUMBER(SEARCH("Planificare și organizare - nivel extins", E107)), 'Indicatori comportamentali'!$D$5,
  ISNUMBER(SEARCH("Planificare și organizare - nivel strategic", E107)),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07" t="str">
        <f t="shared" si="16"/>
        <v>Controlor vamal, grad asistent</v>
      </c>
      <c r="M107" s="31" t="str" cm="1">
        <f t="array" ref="M107">_xlfn.IFS(
  ISNUMBER(SEARCH("Comunicare - nivel elementar", E107)), 'Indicatori comportamentali'!$E$3,
  ISNUMBER(SEARCH("Comunicare - nivel operațional", E107)), 'Indicatori comportamentali'!$E$4,
  ISNUMBER(SEARCH("Comunicare - nivel extins", E107)), 'Indicatori comportamentali'!$E$5,
  ISNUMBER(SEARCH("Comunicare - nivel strategic", E107)),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07" t="str">
        <f t="shared" si="17"/>
        <v>Controlor vamal, grad asistent</v>
      </c>
      <c r="O107" s="31" t="str" cm="1">
        <f t="array" ref="O107">_xlfn.IFS(
  ISNUMBER(SEARCH("Lucru în echipă - nivel elementar", E107)), 'Indicatori comportamentali'!$F$3,
  ISNUMBER(SEARCH("Lucru în echipă - nivel operațional", E107)), 'Indicatori comportamentali'!$F$4,
  ISNUMBER(SEARCH("Lucru în echipă - nivel extins", E107)), 'Indicatori comportamentali'!$F$5,
  ISNUMBER(SEARCH("Lucru în echipă - nivel strategic", E107)),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07" t="str">
        <f t="shared" si="18"/>
        <v>Controlor vamal, grad asistent</v>
      </c>
      <c r="Q107" s="31" t="str" cm="1">
        <f t="array" ref="Q107">_xlfn.IFS(
  ISNUMBER(SEARCH("Orientare către cetățean - nivel elementar", E107)), 'Indicatori comportamentali'!$G$3,
  ISNUMBER(SEARCH("Orientare către cetățean - nivel operațional", E107)), 'Indicatori comportamentali'!$G$4,
  ISNUMBER(SEARCH("Orientare către cetățean - nivel extins", E107)), 'Indicatori comportamentali'!$G$5,
  ISNUMBER(SEARCH("Orientare către cetățean - nivel strategic", E107)),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07" t="str">
        <f t="shared" si="19"/>
        <v>Controlor vamal, grad asistent</v>
      </c>
      <c r="S107" s="31" t="str" cm="1">
        <f t="array" ref="S107">_xlfn.IFS(
  ISNUMBER(SEARCH("Integritate - nivel elementar", E107)), 'Indicatori comportamentali'!$H$3,
  ISNUMBER(SEARCH("Integritate - nivel operațional", E107)), 'Indicatori comportamentali'!$H$4,
  ISNUMBER(SEARCH("Integritate - nivel extins", E107)), 'Indicatori comportamentali'!$H$5,
  ISNUMBER(SEARCH("Integritate - nivel strategic", E107)),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07" t="str">
        <f t="shared" si="20"/>
        <v>Controlor vamal, grad asistent</v>
      </c>
      <c r="U107" s="31" t="str" cm="1">
        <f t="array" ref="U107">_xlfn.IFS(
  ISNUMBER(SEARCH("Managementul performanței - nivel elementar", E107)), 'Indicatori comportamentali'!$I$3,
  ISNUMBER(SEARCH("Managementul performanței - nivel operațional", E107)), 'Indicatori comportamentali'!$I$4,
  ISNUMBER(SEARCH("Managementul performanței - nivel extins", E107)), 'Indicatori comportamentali'!$I$5,
  ISNUMBER(SEARCH("Managementul performanței - nivel strategic", E107)), 'Indicatori comportamentali'!$I$6,
  TRUE, "-"
)</f>
        <v>-</v>
      </c>
      <c r="V107" t="str">
        <f t="shared" si="21"/>
        <v>Controlor vamal, grad asistent</v>
      </c>
      <c r="W107" s="31" t="str" cm="1">
        <f t="array" ref="W107">_xlfn.IFS(
  ISNUMBER(SEARCH("Dezvoltarea echipei - nivel elementar", E107)), 'Indicatori comportamentali'!$J$3,
  ISNUMBER(SEARCH("Dezvoltarea echipei - nivel operațional", E107)), 'Indicatori comportamentali'!$J$4,
  ISNUMBER(SEARCH("Dezvoltarea echipei - nivel extins", E107)), 'Indicatori comportamentali'!$J$5,
  ISNUMBER(SEARCH("Dezvoltarea echipei - nivel strategic", E107)), 'Indicatori comportamentali'!$J$6,
  TRUE, "-"
)</f>
        <v>-</v>
      </c>
      <c r="X107" t="str">
        <f t="shared" si="22"/>
        <v>Controlor vamal, grad asistent</v>
      </c>
      <c r="Y107" s="31" t="str" cm="1">
        <f t="array" ref="Y107">_xlfn.IFS(
  ISNUMBER(SEARCH("Generarea angajamentului - nivel elementar", E107)), 'Indicatori comportamentali'!$K$3,
  ISNUMBER(SEARCH("Generarea angajamentului - nivel operațional", E107)), 'Indicatori comportamentali'!$K$4,
  ISNUMBER(SEARCH("Generarea angajamentului - nivel extins", E107)), 'Indicatori comportamentali'!$K$5,
  ISNUMBER(SEARCH("Generarea angajamentului - nivel strategic", E107)), 'Indicatori comportamentali'!$K$6,
  TRUE, "-"
)</f>
        <v>-</v>
      </c>
      <c r="Z107" t="str">
        <f t="shared" si="23"/>
        <v>Controlor vamal, grad asistent</v>
      </c>
      <c r="AA107" s="31" t="str" cm="1">
        <f t="array" ref="AA107">_xlfn.IFS(
  ISNUMBER(SEARCH("Promovarea inovației și inițierea schimbării - nivel elementar", E107)), 'Indicatori comportamentali'!$L$3,
  ISNUMBER(SEARCH("Promovarea inovației și inițierea schimbării - nivel operațional", E107)), 'Indicatori comportamentali'!$L$4,
  ISNUMBER(SEARCH("Promovarea inovației și inițierea schimbării - nivel extins", E107)), 'Indicatori comportamentali'!$L$5,
  ISNUMBER(SEARCH("Promovarea inovației și inițierea schimbării - nivel strategic", E107)), 'Indicatori comportamentali'!$L$6,
  TRUE, "-"
)</f>
        <v>-</v>
      </c>
    </row>
    <row r="108" spans="1:27" ht="172.8" x14ac:dyDescent="0.3">
      <c r="A108" t="s">
        <v>141</v>
      </c>
      <c r="B108" t="s">
        <v>75</v>
      </c>
      <c r="C108" t="s">
        <v>164</v>
      </c>
      <c r="D108" t="str">
        <f t="shared" si="24"/>
        <v>Controlor vamal, grad principal</v>
      </c>
      <c r="E108" s="32" t="s">
        <v>78</v>
      </c>
      <c r="F108" t="str">
        <f t="shared" si="13"/>
        <v>Controlor vamal, grad principal</v>
      </c>
      <c r="G108" s="31" t="str" cm="1">
        <f t="array" ref="G108">_xlfn.IFS(
  ISNUMBER(SEARCH("Rezolvarea de probleme și luarea deciziilor - nivel elementar", E108)), 'Indicatori comportamentali'!$B$3,
  ISNUMBER(SEARCH("Rezolvarea de probleme și luarea deciziilor - nivel operațional", E108)), 'Indicatori comportamentali'!$B$4,
  ISNUMBER(SEARCH("Rezolvarea de probleme și luarea deciziilor - nivel extins", E108)), 'Indicatori comportamentali'!$B$5,
  ISNUMBER(SEARCH("Rezolvarea de probleme și luarea deciziilor - nivel strategic", E108)),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08" t="str">
        <f t="shared" si="14"/>
        <v>Controlor vamal, grad principal</v>
      </c>
      <c r="I108" s="31" t="str" cm="1">
        <f t="array" ref="I108">_xlfn.IFS(
  ISNUMBER(SEARCH("Inițiativă - nivel elementar", E108)), 'Indicatori comportamentali'!$C$3,
  ISNUMBER(SEARCH("Inițiativă - nivel operațional", E108)), 'Indicatori comportamentali'!$C$4,
  ISNUMBER(SEARCH("Inițiativă - nivel extins", E108)), 'Indicatori comportamentali'!$C$5,
  ISNUMBER(SEARCH("Inițiativă - nivel strategic", E108)),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08" t="str">
        <f t="shared" si="15"/>
        <v>Controlor vamal, grad principal</v>
      </c>
      <c r="K108" s="31" t="str" cm="1">
        <f t="array" ref="K108">_xlfn.IFS(
  ISNUMBER(SEARCH("Planificare și organizare - nivel elementar", E108)), 'Indicatori comportamentali'!$D$3,
  ISNUMBER(SEARCH("Planificare și organizare - nivel operațional", E108)), 'Indicatori comportamentali'!$D$4,
  ISNUMBER(SEARCH("Planificare și organizare - nivel extins", E108)), 'Indicatori comportamentali'!$D$5,
  ISNUMBER(SEARCH("Planificare și organizare - nivel strategic", E108)),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08" t="str">
        <f t="shared" si="16"/>
        <v>Controlor vamal, grad principal</v>
      </c>
      <c r="M108" s="31" t="str" cm="1">
        <f t="array" ref="M108">_xlfn.IFS(
  ISNUMBER(SEARCH("Comunicare - nivel elementar", E108)), 'Indicatori comportamentali'!$E$3,
  ISNUMBER(SEARCH("Comunicare - nivel operațional", E108)), 'Indicatori comportamentali'!$E$4,
  ISNUMBER(SEARCH("Comunicare - nivel extins", E108)), 'Indicatori comportamentali'!$E$5,
  ISNUMBER(SEARCH("Comunicare - nivel strategic", E108)),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08" t="str">
        <f t="shared" si="17"/>
        <v>Controlor vamal, grad principal</v>
      </c>
      <c r="O108" s="31" t="str" cm="1">
        <f t="array" ref="O108">_xlfn.IFS(
  ISNUMBER(SEARCH("Lucru în echipă - nivel elementar", E108)), 'Indicatori comportamentali'!$F$3,
  ISNUMBER(SEARCH("Lucru în echipă - nivel operațional", E108)), 'Indicatori comportamentali'!$F$4,
  ISNUMBER(SEARCH("Lucru în echipă - nivel extins", E108)), 'Indicatori comportamentali'!$F$5,
  ISNUMBER(SEARCH("Lucru în echipă - nivel strategic", E108)),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08" t="str">
        <f t="shared" si="18"/>
        <v>Controlor vamal, grad principal</v>
      </c>
      <c r="Q108" s="31" t="str" cm="1">
        <f t="array" ref="Q108">_xlfn.IFS(
  ISNUMBER(SEARCH("Orientare către cetățean - nivel elementar", E108)), 'Indicatori comportamentali'!$G$3,
  ISNUMBER(SEARCH("Orientare către cetățean - nivel operațional", E108)), 'Indicatori comportamentali'!$G$4,
  ISNUMBER(SEARCH("Orientare către cetățean - nivel extins", E108)), 'Indicatori comportamentali'!$G$5,
  ISNUMBER(SEARCH("Orientare către cetățean - nivel strategic", E108)),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08" t="str">
        <f t="shared" si="19"/>
        <v>Controlor vamal, grad principal</v>
      </c>
      <c r="S108" s="31" t="str" cm="1">
        <f t="array" ref="S108">_xlfn.IFS(
  ISNUMBER(SEARCH("Integritate - nivel elementar", E108)), 'Indicatori comportamentali'!$H$3,
  ISNUMBER(SEARCH("Integritate - nivel operațional", E108)), 'Indicatori comportamentali'!$H$4,
  ISNUMBER(SEARCH("Integritate - nivel extins", E108)), 'Indicatori comportamentali'!$H$5,
  ISNUMBER(SEARCH("Integritate - nivel strategic", E108)),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08" t="str">
        <f t="shared" si="20"/>
        <v>Controlor vamal, grad principal</v>
      </c>
      <c r="U108" s="31" t="str" cm="1">
        <f t="array" ref="U108">_xlfn.IFS(
  ISNUMBER(SEARCH("Managementul performanței - nivel elementar", E108)), 'Indicatori comportamentali'!$I$3,
  ISNUMBER(SEARCH("Managementul performanței - nivel operațional", E108)), 'Indicatori comportamentali'!$I$4,
  ISNUMBER(SEARCH("Managementul performanței - nivel extins", E108)), 'Indicatori comportamentali'!$I$5,
  ISNUMBER(SEARCH("Managementul performanței - nivel strategic", E108)), 'Indicatori comportamentali'!$I$6,
  TRUE, "-"
)</f>
        <v>-</v>
      </c>
      <c r="V108" t="str">
        <f t="shared" si="21"/>
        <v>Controlor vamal, grad principal</v>
      </c>
      <c r="W108" s="31" t="str" cm="1">
        <f t="array" ref="W108">_xlfn.IFS(
  ISNUMBER(SEARCH("Dezvoltarea echipei - nivel elementar", E108)), 'Indicatori comportamentali'!$J$3,
  ISNUMBER(SEARCH("Dezvoltarea echipei - nivel operațional", E108)), 'Indicatori comportamentali'!$J$4,
  ISNUMBER(SEARCH("Dezvoltarea echipei - nivel extins", E108)), 'Indicatori comportamentali'!$J$5,
  ISNUMBER(SEARCH("Dezvoltarea echipei - nivel strategic", E108)), 'Indicatori comportamentali'!$J$6,
  TRUE, "-"
)</f>
        <v>-</v>
      </c>
      <c r="X108" t="str">
        <f t="shared" si="22"/>
        <v>Controlor vamal, grad principal</v>
      </c>
      <c r="Y108" s="31" t="str" cm="1">
        <f t="array" ref="Y108">_xlfn.IFS(
  ISNUMBER(SEARCH("Generarea angajamentului - nivel elementar", E108)), 'Indicatori comportamentali'!$K$3,
  ISNUMBER(SEARCH("Generarea angajamentului - nivel operațional", E108)), 'Indicatori comportamentali'!$K$4,
  ISNUMBER(SEARCH("Generarea angajamentului - nivel extins", E108)), 'Indicatori comportamentali'!$K$5,
  ISNUMBER(SEARCH("Generarea angajamentului - nivel strategic", E108)), 'Indicatori comportamentali'!$K$6,
  TRUE, "-"
)</f>
        <v>-</v>
      </c>
      <c r="Z108" t="str">
        <f t="shared" si="23"/>
        <v>Controlor vamal, grad principal</v>
      </c>
      <c r="AA108" s="31" t="str" cm="1">
        <f t="array" ref="AA108">_xlfn.IFS(
  ISNUMBER(SEARCH("Promovarea inovației și inițierea schimbării - nivel elementar", E108)), 'Indicatori comportamentali'!$L$3,
  ISNUMBER(SEARCH("Promovarea inovației și inițierea schimbării - nivel operațional", E108)), 'Indicatori comportamentali'!$L$4,
  ISNUMBER(SEARCH("Promovarea inovației și inițierea schimbării - nivel extins", E108)), 'Indicatori comportamentali'!$L$5,
  ISNUMBER(SEARCH("Promovarea inovației și inițierea schimbării - nivel strategic", E108)), 'Indicatori comportamentali'!$L$6,
  TRUE, "-"
)</f>
        <v>-</v>
      </c>
    </row>
    <row r="109" spans="1:27" ht="172.8" x14ac:dyDescent="0.3">
      <c r="A109" t="s">
        <v>141</v>
      </c>
      <c r="B109" t="s">
        <v>76</v>
      </c>
      <c r="C109" t="s">
        <v>164</v>
      </c>
      <c r="D109" t="str">
        <f t="shared" si="24"/>
        <v>Controlor vamal, grad superior</v>
      </c>
      <c r="E109" s="32" t="s">
        <v>78</v>
      </c>
      <c r="F109" t="str">
        <f t="shared" si="13"/>
        <v>Controlor vamal, grad superior</v>
      </c>
      <c r="G109" s="31" t="str" cm="1">
        <f t="array" ref="G109">_xlfn.IFS(
  ISNUMBER(SEARCH("Rezolvarea de probleme și luarea deciziilor - nivel elementar", E109)), 'Indicatori comportamentali'!$B$3,
  ISNUMBER(SEARCH("Rezolvarea de probleme și luarea deciziilor - nivel operațional", E109)), 'Indicatori comportamentali'!$B$4,
  ISNUMBER(SEARCH("Rezolvarea de probleme și luarea deciziilor - nivel extins", E109)), 'Indicatori comportamentali'!$B$5,
  ISNUMBER(SEARCH("Rezolvarea de probleme și luarea deciziilor - nivel strategic", E109)),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09" t="str">
        <f t="shared" si="14"/>
        <v>Controlor vamal, grad superior</v>
      </c>
      <c r="I109" s="31" t="str" cm="1">
        <f t="array" ref="I109">_xlfn.IFS(
  ISNUMBER(SEARCH("Inițiativă - nivel elementar", E109)), 'Indicatori comportamentali'!$C$3,
  ISNUMBER(SEARCH("Inițiativă - nivel operațional", E109)), 'Indicatori comportamentali'!$C$4,
  ISNUMBER(SEARCH("Inițiativă - nivel extins", E109)), 'Indicatori comportamentali'!$C$5,
  ISNUMBER(SEARCH("Inițiativă - nivel strategic", E109)),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09" t="str">
        <f t="shared" si="15"/>
        <v>Controlor vamal, grad superior</v>
      </c>
      <c r="K109" s="31" t="str" cm="1">
        <f t="array" ref="K109">_xlfn.IFS(
  ISNUMBER(SEARCH("Planificare și organizare - nivel elementar", E109)), 'Indicatori comportamentali'!$D$3,
  ISNUMBER(SEARCH("Planificare și organizare - nivel operațional", E109)), 'Indicatori comportamentali'!$D$4,
  ISNUMBER(SEARCH("Planificare și organizare - nivel extins", E109)), 'Indicatori comportamentali'!$D$5,
  ISNUMBER(SEARCH("Planificare și organizare - nivel strategic", E109)),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09" t="str">
        <f t="shared" si="16"/>
        <v>Controlor vamal, grad superior</v>
      </c>
      <c r="M109" s="31" t="str" cm="1">
        <f t="array" ref="M109">_xlfn.IFS(
  ISNUMBER(SEARCH("Comunicare - nivel elementar", E109)), 'Indicatori comportamentali'!$E$3,
  ISNUMBER(SEARCH("Comunicare - nivel operațional", E109)), 'Indicatori comportamentali'!$E$4,
  ISNUMBER(SEARCH("Comunicare - nivel extins", E109)), 'Indicatori comportamentali'!$E$5,
  ISNUMBER(SEARCH("Comunicare - nivel strategic", E109)),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09" t="str">
        <f t="shared" si="17"/>
        <v>Controlor vamal, grad superior</v>
      </c>
      <c r="O109" s="31" t="str" cm="1">
        <f t="array" ref="O109">_xlfn.IFS(
  ISNUMBER(SEARCH("Lucru în echipă - nivel elementar", E109)), 'Indicatori comportamentali'!$F$3,
  ISNUMBER(SEARCH("Lucru în echipă - nivel operațional", E109)), 'Indicatori comportamentali'!$F$4,
  ISNUMBER(SEARCH("Lucru în echipă - nivel extins", E109)), 'Indicatori comportamentali'!$F$5,
  ISNUMBER(SEARCH("Lucru în echipă - nivel strategic", E109)),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09" t="str">
        <f t="shared" si="18"/>
        <v>Controlor vamal, grad superior</v>
      </c>
      <c r="Q109" s="31" t="str" cm="1">
        <f t="array" ref="Q109">_xlfn.IFS(
  ISNUMBER(SEARCH("Orientare către cetățean - nivel elementar", E109)), 'Indicatori comportamentali'!$G$3,
  ISNUMBER(SEARCH("Orientare către cetățean - nivel operațional", E109)), 'Indicatori comportamentali'!$G$4,
  ISNUMBER(SEARCH("Orientare către cetățean - nivel extins", E109)), 'Indicatori comportamentali'!$G$5,
  ISNUMBER(SEARCH("Orientare către cetățean - nivel strategic", E109)),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09" t="str">
        <f t="shared" si="19"/>
        <v>Controlor vamal, grad superior</v>
      </c>
      <c r="S109" s="31" t="str" cm="1">
        <f t="array" ref="S109">_xlfn.IFS(
  ISNUMBER(SEARCH("Integritate - nivel elementar", E109)), 'Indicatori comportamentali'!$H$3,
  ISNUMBER(SEARCH("Integritate - nivel operațional", E109)), 'Indicatori comportamentali'!$H$4,
  ISNUMBER(SEARCH("Integritate - nivel extins", E109)), 'Indicatori comportamentali'!$H$5,
  ISNUMBER(SEARCH("Integritate - nivel strategic", E109)),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09" t="str">
        <f t="shared" si="20"/>
        <v>Controlor vamal, grad superior</v>
      </c>
      <c r="U109" s="31" t="str" cm="1">
        <f t="array" ref="U109">_xlfn.IFS(
  ISNUMBER(SEARCH("Managementul performanței - nivel elementar", E109)), 'Indicatori comportamentali'!$I$3,
  ISNUMBER(SEARCH("Managementul performanței - nivel operațional", E109)), 'Indicatori comportamentali'!$I$4,
  ISNUMBER(SEARCH("Managementul performanței - nivel extins", E109)), 'Indicatori comportamentali'!$I$5,
  ISNUMBER(SEARCH("Managementul performanței - nivel strategic", E109)), 'Indicatori comportamentali'!$I$6,
  TRUE, "-"
)</f>
        <v>-</v>
      </c>
      <c r="V109" t="str">
        <f t="shared" si="21"/>
        <v>Controlor vamal, grad superior</v>
      </c>
      <c r="W109" s="31" t="str" cm="1">
        <f t="array" ref="W109">_xlfn.IFS(
  ISNUMBER(SEARCH("Dezvoltarea echipei - nivel elementar", E109)), 'Indicatori comportamentali'!$J$3,
  ISNUMBER(SEARCH("Dezvoltarea echipei - nivel operațional", E109)), 'Indicatori comportamentali'!$J$4,
  ISNUMBER(SEARCH("Dezvoltarea echipei - nivel extins", E109)), 'Indicatori comportamentali'!$J$5,
  ISNUMBER(SEARCH("Dezvoltarea echipei - nivel strategic", E109)), 'Indicatori comportamentali'!$J$6,
  TRUE, "-"
)</f>
        <v>-</v>
      </c>
      <c r="X109" t="str">
        <f t="shared" si="22"/>
        <v>Controlor vamal, grad superior</v>
      </c>
      <c r="Y109" s="31" t="str" cm="1">
        <f t="array" ref="Y109">_xlfn.IFS(
  ISNUMBER(SEARCH("Generarea angajamentului - nivel elementar", E109)), 'Indicatori comportamentali'!$K$3,
  ISNUMBER(SEARCH("Generarea angajamentului - nivel operațional", E109)), 'Indicatori comportamentali'!$K$4,
  ISNUMBER(SEARCH("Generarea angajamentului - nivel extins", E109)), 'Indicatori comportamentali'!$K$5,
  ISNUMBER(SEARCH("Generarea angajamentului - nivel strategic", E109)), 'Indicatori comportamentali'!$K$6,
  TRUE, "-"
)</f>
        <v>-</v>
      </c>
      <c r="Z109" t="str">
        <f t="shared" si="23"/>
        <v>Controlor vamal, grad superior</v>
      </c>
      <c r="AA109" s="31" t="str" cm="1">
        <f t="array" ref="AA109">_xlfn.IFS(
  ISNUMBER(SEARCH("Promovarea inovației și inițierea schimbării - nivel elementar", E109)), 'Indicatori comportamentali'!$L$3,
  ISNUMBER(SEARCH("Promovarea inovației și inițierea schimbării - nivel operațional", E109)), 'Indicatori comportamentali'!$L$4,
  ISNUMBER(SEARCH("Promovarea inovației și inițierea schimbării - nivel extins", E109)), 'Indicatori comportamentali'!$L$5,
  ISNUMBER(SEARCH("Promovarea inovației și inițierea schimbării - nivel strategic", E109)), 'Indicatori comportamentali'!$L$6,
  TRUE, "-"
)</f>
        <v>-</v>
      </c>
    </row>
    <row r="110" spans="1:27" ht="158.4" x14ac:dyDescent="0.3">
      <c r="A110" t="s">
        <v>142</v>
      </c>
      <c r="B110" t="s">
        <v>73</v>
      </c>
      <c r="C110" t="s">
        <v>164</v>
      </c>
      <c r="D110" t="str">
        <f t="shared" si="24"/>
        <v>Consilier sistem achiziţii publice, grad debutant</v>
      </c>
      <c r="E110" s="32" t="s">
        <v>79</v>
      </c>
      <c r="F110" t="str">
        <f t="shared" si="13"/>
        <v>Consilier sistem achiziţii publice, grad debutant</v>
      </c>
      <c r="G110" s="31" t="str" cm="1">
        <f t="array" ref="G110">_xlfn.IFS(
  ISNUMBER(SEARCH("Rezolvarea de probleme și luarea deciziilor - nivel elementar", E110)), 'Indicatori comportamentali'!$B$3,
  ISNUMBER(SEARCH("Rezolvarea de probleme și luarea deciziilor - nivel operațional", E110)), 'Indicatori comportamentali'!$B$4,
  ISNUMBER(SEARCH("Rezolvarea de probleme și luarea deciziilor - nivel extins", E110)), 'Indicatori comportamentali'!$B$5,
  ISNUMBER(SEARCH("Rezolvarea de probleme și luarea deciziilor - nivel strategic", E110)),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10" t="str">
        <f t="shared" si="14"/>
        <v>Consilier sistem achiziţii publice, grad debutant</v>
      </c>
      <c r="I110" s="31" t="str" cm="1">
        <f t="array" ref="I110">_xlfn.IFS(
  ISNUMBER(SEARCH("Inițiativă - nivel elementar", E110)), 'Indicatori comportamentali'!$C$3,
  ISNUMBER(SEARCH("Inițiativă - nivel operațional", E110)), 'Indicatori comportamentali'!$C$4,
  ISNUMBER(SEARCH("Inițiativă - nivel extins", E110)), 'Indicatori comportamentali'!$C$5,
  ISNUMBER(SEARCH("Inițiativă - nivel strategic", E110)),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10" t="str">
        <f t="shared" si="15"/>
        <v>Consilier sistem achiziţii publice, grad debutant</v>
      </c>
      <c r="K110" s="31" t="str" cm="1">
        <f t="array" ref="K110">_xlfn.IFS(
  ISNUMBER(SEARCH("Planificare și organizare - nivel elementar", E110)), 'Indicatori comportamentali'!$D$3,
  ISNUMBER(SEARCH("Planificare și organizare - nivel operațional", E110)), 'Indicatori comportamentali'!$D$4,
  ISNUMBER(SEARCH("Planificare și organizare - nivel extins", E110)), 'Indicatori comportamentali'!$D$5,
  ISNUMBER(SEARCH("Planificare și organizare - nivel strategic", E110)),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10" t="str">
        <f t="shared" si="16"/>
        <v>Consilier sistem achiziţii publice, grad debutant</v>
      </c>
      <c r="M110" s="31" t="str" cm="1">
        <f t="array" ref="M110">_xlfn.IFS(
  ISNUMBER(SEARCH("Comunicare - nivel elementar", E110)), 'Indicatori comportamentali'!$E$3,
  ISNUMBER(SEARCH("Comunicare - nivel operațional", E110)), 'Indicatori comportamentali'!$E$4,
  ISNUMBER(SEARCH("Comunicare - nivel extins", E110)), 'Indicatori comportamentali'!$E$5,
  ISNUMBER(SEARCH("Comunicare - nivel strategic", E110)),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10" t="str">
        <f t="shared" si="17"/>
        <v>Consilier sistem achiziţii publice, grad debutant</v>
      </c>
      <c r="O110" s="31" t="str" cm="1">
        <f t="array" ref="O110">_xlfn.IFS(
  ISNUMBER(SEARCH("Lucru în echipă - nivel elementar", E110)), 'Indicatori comportamentali'!$F$3,
  ISNUMBER(SEARCH("Lucru în echipă - nivel operațional", E110)), 'Indicatori comportamentali'!$F$4,
  ISNUMBER(SEARCH("Lucru în echipă - nivel extins", E110)), 'Indicatori comportamentali'!$F$5,
  ISNUMBER(SEARCH("Lucru în echipă - nivel strategic", E110)),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10" t="str">
        <f t="shared" si="18"/>
        <v>Consilier sistem achiziţii publice, grad debutant</v>
      </c>
      <c r="Q110" s="31" t="str" cm="1">
        <f t="array" ref="Q110">_xlfn.IFS(
  ISNUMBER(SEARCH("Orientare către cetățean - nivel elementar", E110)), 'Indicatori comportamentali'!$G$3,
  ISNUMBER(SEARCH("Orientare către cetățean - nivel operațional", E110)), 'Indicatori comportamentali'!$G$4,
  ISNUMBER(SEARCH("Orientare către cetățean - nivel extins", E110)), 'Indicatori comportamentali'!$G$5,
  ISNUMBER(SEARCH("Orientare către cetățean - nivel strategic", E110)),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10" t="str">
        <f t="shared" si="19"/>
        <v>Consilier sistem achiziţii publice, grad debutant</v>
      </c>
      <c r="S110" s="31" t="str" cm="1">
        <f t="array" ref="S110">_xlfn.IFS(
  ISNUMBER(SEARCH("Integritate - nivel elementar", E110)), 'Indicatori comportamentali'!$H$3,
  ISNUMBER(SEARCH("Integritate - nivel operațional", E110)), 'Indicatori comportamentali'!$H$4,
  ISNUMBER(SEARCH("Integritate - nivel extins", E110)), 'Indicatori comportamentali'!$H$5,
  ISNUMBER(SEARCH("Integritate - nivel strategic", E110)),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10" t="str">
        <f t="shared" si="20"/>
        <v>Consilier sistem achiziţii publice, grad debutant</v>
      </c>
      <c r="U110" s="31" t="str" cm="1">
        <f t="array" ref="U110">_xlfn.IFS(
  ISNUMBER(SEARCH("Managementul performanței - nivel elementar", E110)), 'Indicatori comportamentali'!$I$3,
  ISNUMBER(SEARCH("Managementul performanței - nivel operațional", E110)), 'Indicatori comportamentali'!$I$4,
  ISNUMBER(SEARCH("Managementul performanței - nivel extins", E110)), 'Indicatori comportamentali'!$I$5,
  ISNUMBER(SEARCH("Managementul performanței - nivel strategic", E110)), 'Indicatori comportamentali'!$I$6,
  TRUE, "-"
)</f>
        <v>-</v>
      </c>
      <c r="V110" t="str">
        <f t="shared" si="21"/>
        <v>Consilier sistem achiziţii publice, grad debutant</v>
      </c>
      <c r="W110" s="31" t="str" cm="1">
        <f t="array" ref="W110">_xlfn.IFS(
  ISNUMBER(SEARCH("Dezvoltarea echipei - nivel elementar", E110)), 'Indicatori comportamentali'!$J$3,
  ISNUMBER(SEARCH("Dezvoltarea echipei - nivel operațional", E110)), 'Indicatori comportamentali'!$J$4,
  ISNUMBER(SEARCH("Dezvoltarea echipei - nivel extins", E110)), 'Indicatori comportamentali'!$J$5,
  ISNUMBER(SEARCH("Dezvoltarea echipei - nivel strategic", E110)), 'Indicatori comportamentali'!$J$6,
  TRUE, "-"
)</f>
        <v>-</v>
      </c>
      <c r="X110" t="str">
        <f t="shared" si="22"/>
        <v>Consilier sistem achiziţii publice, grad debutant</v>
      </c>
      <c r="Y110" s="31" t="str" cm="1">
        <f t="array" ref="Y110">_xlfn.IFS(
  ISNUMBER(SEARCH("Generarea angajamentului - nivel elementar", E110)), 'Indicatori comportamentali'!$K$3,
  ISNUMBER(SEARCH("Generarea angajamentului - nivel operațional", E110)), 'Indicatori comportamentali'!$K$4,
  ISNUMBER(SEARCH("Generarea angajamentului - nivel extins", E110)), 'Indicatori comportamentali'!$K$5,
  ISNUMBER(SEARCH("Generarea angajamentului - nivel strategic", E110)), 'Indicatori comportamentali'!$K$6,
  TRUE, "-"
)</f>
        <v>-</v>
      </c>
      <c r="Z110" t="str">
        <f t="shared" si="23"/>
        <v>Consilier sistem achiziţii publice, grad debutant</v>
      </c>
      <c r="AA110" s="31" t="str" cm="1">
        <f t="array" ref="AA110">_xlfn.IFS(
  ISNUMBER(SEARCH("Promovarea inovației și inițierea schimbării - nivel elementar", E110)), 'Indicatori comportamentali'!$L$3,
  ISNUMBER(SEARCH("Promovarea inovației și inițierea schimbării - nivel operațional", E110)), 'Indicatori comportamentali'!$L$4,
  ISNUMBER(SEARCH("Promovarea inovației și inițierea schimbării - nivel extins", E110)), 'Indicatori comportamentali'!$L$5,
  ISNUMBER(SEARCH("Promovarea inovației și inițierea schimbării - nivel strategic", E110)), 'Indicatori comportamentali'!$L$6,
  TRUE, "-"
)</f>
        <v>-</v>
      </c>
    </row>
    <row r="111" spans="1:27" ht="158.4" x14ac:dyDescent="0.3">
      <c r="A111" t="s">
        <v>142</v>
      </c>
      <c r="B111" t="s">
        <v>74</v>
      </c>
      <c r="C111" t="s">
        <v>164</v>
      </c>
      <c r="D111" t="str">
        <f t="shared" si="24"/>
        <v>Consilier sistem achiziţii publice, grad asistent</v>
      </c>
      <c r="E111" s="32" t="s">
        <v>79</v>
      </c>
      <c r="F111" t="str">
        <f t="shared" si="13"/>
        <v>Consilier sistem achiziţii publice, grad asistent</v>
      </c>
      <c r="G111" s="31" t="str" cm="1">
        <f t="array" ref="G111">_xlfn.IFS(
  ISNUMBER(SEARCH("Rezolvarea de probleme și luarea deciziilor - nivel elementar", E111)), 'Indicatori comportamentali'!$B$3,
  ISNUMBER(SEARCH("Rezolvarea de probleme și luarea deciziilor - nivel operațional", E111)), 'Indicatori comportamentali'!$B$4,
  ISNUMBER(SEARCH("Rezolvarea de probleme și luarea deciziilor - nivel extins", E111)), 'Indicatori comportamentali'!$B$5,
  ISNUMBER(SEARCH("Rezolvarea de probleme și luarea deciziilor - nivel strategic", E111)),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11" t="str">
        <f t="shared" si="14"/>
        <v>Consilier sistem achiziţii publice, grad asistent</v>
      </c>
      <c r="I111" s="31" t="str" cm="1">
        <f t="array" ref="I111">_xlfn.IFS(
  ISNUMBER(SEARCH("Inițiativă - nivel elementar", E111)), 'Indicatori comportamentali'!$C$3,
  ISNUMBER(SEARCH("Inițiativă - nivel operațional", E111)), 'Indicatori comportamentali'!$C$4,
  ISNUMBER(SEARCH("Inițiativă - nivel extins", E111)), 'Indicatori comportamentali'!$C$5,
  ISNUMBER(SEARCH("Inițiativă - nivel strategic", E111)),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11" t="str">
        <f t="shared" si="15"/>
        <v>Consilier sistem achiziţii publice, grad asistent</v>
      </c>
      <c r="K111" s="31" t="str" cm="1">
        <f t="array" ref="K111">_xlfn.IFS(
  ISNUMBER(SEARCH("Planificare și organizare - nivel elementar", E111)), 'Indicatori comportamentali'!$D$3,
  ISNUMBER(SEARCH("Planificare și organizare - nivel operațional", E111)), 'Indicatori comportamentali'!$D$4,
  ISNUMBER(SEARCH("Planificare și organizare - nivel extins", E111)), 'Indicatori comportamentali'!$D$5,
  ISNUMBER(SEARCH("Planificare și organizare - nivel strategic", E111)),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11" t="str">
        <f t="shared" si="16"/>
        <v>Consilier sistem achiziţii publice, grad asistent</v>
      </c>
      <c r="M111" s="31" t="str" cm="1">
        <f t="array" ref="M111">_xlfn.IFS(
  ISNUMBER(SEARCH("Comunicare - nivel elementar", E111)), 'Indicatori comportamentali'!$E$3,
  ISNUMBER(SEARCH("Comunicare - nivel operațional", E111)), 'Indicatori comportamentali'!$E$4,
  ISNUMBER(SEARCH("Comunicare - nivel extins", E111)), 'Indicatori comportamentali'!$E$5,
  ISNUMBER(SEARCH("Comunicare - nivel strategic", E111)),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11" t="str">
        <f t="shared" si="17"/>
        <v>Consilier sistem achiziţii publice, grad asistent</v>
      </c>
      <c r="O111" s="31" t="str" cm="1">
        <f t="array" ref="O111">_xlfn.IFS(
  ISNUMBER(SEARCH("Lucru în echipă - nivel elementar", E111)), 'Indicatori comportamentali'!$F$3,
  ISNUMBER(SEARCH("Lucru în echipă - nivel operațional", E111)), 'Indicatori comportamentali'!$F$4,
  ISNUMBER(SEARCH("Lucru în echipă - nivel extins", E111)), 'Indicatori comportamentali'!$F$5,
  ISNUMBER(SEARCH("Lucru în echipă - nivel strategic", E111)),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11" t="str">
        <f t="shared" si="18"/>
        <v>Consilier sistem achiziţii publice, grad asistent</v>
      </c>
      <c r="Q111" s="31" t="str" cm="1">
        <f t="array" ref="Q111">_xlfn.IFS(
  ISNUMBER(SEARCH("Orientare către cetățean - nivel elementar", E111)), 'Indicatori comportamentali'!$G$3,
  ISNUMBER(SEARCH("Orientare către cetățean - nivel operațional", E111)), 'Indicatori comportamentali'!$G$4,
  ISNUMBER(SEARCH("Orientare către cetățean - nivel extins", E111)), 'Indicatori comportamentali'!$G$5,
  ISNUMBER(SEARCH("Orientare către cetățean - nivel strategic", E111)),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11" t="str">
        <f t="shared" si="19"/>
        <v>Consilier sistem achiziţii publice, grad asistent</v>
      </c>
      <c r="S111" s="31" t="str" cm="1">
        <f t="array" ref="S111">_xlfn.IFS(
  ISNUMBER(SEARCH("Integritate - nivel elementar", E111)), 'Indicatori comportamentali'!$H$3,
  ISNUMBER(SEARCH("Integritate - nivel operațional", E111)), 'Indicatori comportamentali'!$H$4,
  ISNUMBER(SEARCH("Integritate - nivel extins", E111)), 'Indicatori comportamentali'!$H$5,
  ISNUMBER(SEARCH("Integritate - nivel strategic", E111)),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11" t="str">
        <f t="shared" si="20"/>
        <v>Consilier sistem achiziţii publice, grad asistent</v>
      </c>
      <c r="U111" s="31" t="str" cm="1">
        <f t="array" ref="U111">_xlfn.IFS(
  ISNUMBER(SEARCH("Managementul performanței - nivel elementar", E111)), 'Indicatori comportamentali'!$I$3,
  ISNUMBER(SEARCH("Managementul performanței - nivel operațional", E111)), 'Indicatori comportamentali'!$I$4,
  ISNUMBER(SEARCH("Managementul performanței - nivel extins", E111)), 'Indicatori comportamentali'!$I$5,
  ISNUMBER(SEARCH("Managementul performanței - nivel strategic", E111)), 'Indicatori comportamentali'!$I$6,
  TRUE, "-"
)</f>
        <v>-</v>
      </c>
      <c r="V111" t="str">
        <f t="shared" si="21"/>
        <v>Consilier sistem achiziţii publice, grad asistent</v>
      </c>
      <c r="W111" s="31" t="str" cm="1">
        <f t="array" ref="W111">_xlfn.IFS(
  ISNUMBER(SEARCH("Dezvoltarea echipei - nivel elementar", E111)), 'Indicatori comportamentali'!$J$3,
  ISNUMBER(SEARCH("Dezvoltarea echipei - nivel operațional", E111)), 'Indicatori comportamentali'!$J$4,
  ISNUMBER(SEARCH("Dezvoltarea echipei - nivel extins", E111)), 'Indicatori comportamentali'!$J$5,
  ISNUMBER(SEARCH("Dezvoltarea echipei - nivel strategic", E111)), 'Indicatori comportamentali'!$J$6,
  TRUE, "-"
)</f>
        <v>-</v>
      </c>
      <c r="X111" t="str">
        <f t="shared" si="22"/>
        <v>Consilier sistem achiziţii publice, grad asistent</v>
      </c>
      <c r="Y111" s="31" t="str" cm="1">
        <f t="array" ref="Y111">_xlfn.IFS(
  ISNUMBER(SEARCH("Generarea angajamentului - nivel elementar", E111)), 'Indicatori comportamentali'!$K$3,
  ISNUMBER(SEARCH("Generarea angajamentului - nivel operațional", E111)), 'Indicatori comportamentali'!$K$4,
  ISNUMBER(SEARCH("Generarea angajamentului - nivel extins", E111)), 'Indicatori comportamentali'!$K$5,
  ISNUMBER(SEARCH("Generarea angajamentului - nivel strategic", E111)), 'Indicatori comportamentali'!$K$6,
  TRUE, "-"
)</f>
        <v>-</v>
      </c>
      <c r="Z111" t="str">
        <f t="shared" si="23"/>
        <v>Consilier sistem achiziţii publice, grad asistent</v>
      </c>
      <c r="AA111" s="31" t="str" cm="1">
        <f t="array" ref="AA111">_xlfn.IFS(
  ISNUMBER(SEARCH("Promovarea inovației și inițierea schimbării - nivel elementar", E111)), 'Indicatori comportamentali'!$L$3,
  ISNUMBER(SEARCH("Promovarea inovației și inițierea schimbării - nivel operațional", E111)), 'Indicatori comportamentali'!$L$4,
  ISNUMBER(SEARCH("Promovarea inovației și inițierea schimbării - nivel extins", E111)), 'Indicatori comportamentali'!$L$5,
  ISNUMBER(SEARCH("Promovarea inovației și inițierea schimbării - nivel strategic", E111)), 'Indicatori comportamentali'!$L$6,
  TRUE, "-"
)</f>
        <v>-</v>
      </c>
    </row>
    <row r="112" spans="1:27" ht="172.8" x14ac:dyDescent="0.3">
      <c r="A112" t="s">
        <v>142</v>
      </c>
      <c r="B112" t="s">
        <v>75</v>
      </c>
      <c r="C112" t="s">
        <v>164</v>
      </c>
      <c r="D112" t="str">
        <f t="shared" si="24"/>
        <v>Consilier sistem achiziţii publice, grad principal</v>
      </c>
      <c r="E112" s="32" t="s">
        <v>78</v>
      </c>
      <c r="F112" t="str">
        <f t="shared" si="13"/>
        <v>Consilier sistem achiziţii publice, grad principal</v>
      </c>
      <c r="G112" s="31" t="str" cm="1">
        <f t="array" ref="G112">_xlfn.IFS(
  ISNUMBER(SEARCH("Rezolvarea de probleme și luarea deciziilor - nivel elementar", E112)), 'Indicatori comportamentali'!$B$3,
  ISNUMBER(SEARCH("Rezolvarea de probleme și luarea deciziilor - nivel operațional", E112)), 'Indicatori comportamentali'!$B$4,
  ISNUMBER(SEARCH("Rezolvarea de probleme și luarea deciziilor - nivel extins", E112)), 'Indicatori comportamentali'!$B$5,
  ISNUMBER(SEARCH("Rezolvarea de probleme și luarea deciziilor - nivel strategic", E112)),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12" t="str">
        <f t="shared" si="14"/>
        <v>Consilier sistem achiziţii publice, grad principal</v>
      </c>
      <c r="I112" s="31" t="str" cm="1">
        <f t="array" ref="I112">_xlfn.IFS(
  ISNUMBER(SEARCH("Inițiativă - nivel elementar", E112)), 'Indicatori comportamentali'!$C$3,
  ISNUMBER(SEARCH("Inițiativă - nivel operațional", E112)), 'Indicatori comportamentali'!$C$4,
  ISNUMBER(SEARCH("Inițiativă - nivel extins", E112)), 'Indicatori comportamentali'!$C$5,
  ISNUMBER(SEARCH("Inițiativă - nivel strategic", E112)),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12" t="str">
        <f t="shared" si="15"/>
        <v>Consilier sistem achiziţii publice, grad principal</v>
      </c>
      <c r="K112" s="31" t="str" cm="1">
        <f t="array" ref="K112">_xlfn.IFS(
  ISNUMBER(SEARCH("Planificare și organizare - nivel elementar", E112)), 'Indicatori comportamentali'!$D$3,
  ISNUMBER(SEARCH("Planificare și organizare - nivel operațional", E112)), 'Indicatori comportamentali'!$D$4,
  ISNUMBER(SEARCH("Planificare și organizare - nivel extins", E112)), 'Indicatori comportamentali'!$D$5,
  ISNUMBER(SEARCH("Planificare și organizare - nivel strategic", E112)),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12" t="str">
        <f t="shared" si="16"/>
        <v>Consilier sistem achiziţii publice, grad principal</v>
      </c>
      <c r="M112" s="31" t="str" cm="1">
        <f t="array" ref="M112">_xlfn.IFS(
  ISNUMBER(SEARCH("Comunicare - nivel elementar", E112)), 'Indicatori comportamentali'!$E$3,
  ISNUMBER(SEARCH("Comunicare - nivel operațional", E112)), 'Indicatori comportamentali'!$E$4,
  ISNUMBER(SEARCH("Comunicare - nivel extins", E112)), 'Indicatori comportamentali'!$E$5,
  ISNUMBER(SEARCH("Comunicare - nivel strategic", E112)),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12" t="str">
        <f t="shared" si="17"/>
        <v>Consilier sistem achiziţii publice, grad principal</v>
      </c>
      <c r="O112" s="31" t="str" cm="1">
        <f t="array" ref="O112">_xlfn.IFS(
  ISNUMBER(SEARCH("Lucru în echipă - nivel elementar", E112)), 'Indicatori comportamentali'!$F$3,
  ISNUMBER(SEARCH("Lucru în echipă - nivel operațional", E112)), 'Indicatori comportamentali'!$F$4,
  ISNUMBER(SEARCH("Lucru în echipă - nivel extins", E112)), 'Indicatori comportamentali'!$F$5,
  ISNUMBER(SEARCH("Lucru în echipă - nivel strategic", E112)),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12" t="str">
        <f t="shared" si="18"/>
        <v>Consilier sistem achiziţii publice, grad principal</v>
      </c>
      <c r="Q112" s="31" t="str" cm="1">
        <f t="array" ref="Q112">_xlfn.IFS(
  ISNUMBER(SEARCH("Orientare către cetățean - nivel elementar", E112)), 'Indicatori comportamentali'!$G$3,
  ISNUMBER(SEARCH("Orientare către cetățean - nivel operațional", E112)), 'Indicatori comportamentali'!$G$4,
  ISNUMBER(SEARCH("Orientare către cetățean - nivel extins", E112)), 'Indicatori comportamentali'!$G$5,
  ISNUMBER(SEARCH("Orientare către cetățean - nivel strategic", E112)),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12" t="str">
        <f t="shared" si="19"/>
        <v>Consilier sistem achiziţii publice, grad principal</v>
      </c>
      <c r="S112" s="31" t="str" cm="1">
        <f t="array" ref="S112">_xlfn.IFS(
  ISNUMBER(SEARCH("Integritate - nivel elementar", E112)), 'Indicatori comportamentali'!$H$3,
  ISNUMBER(SEARCH("Integritate - nivel operațional", E112)), 'Indicatori comportamentali'!$H$4,
  ISNUMBER(SEARCH("Integritate - nivel extins", E112)), 'Indicatori comportamentali'!$H$5,
  ISNUMBER(SEARCH("Integritate - nivel strategic", E112)),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12" t="str">
        <f t="shared" si="20"/>
        <v>Consilier sistem achiziţii publice, grad principal</v>
      </c>
      <c r="U112" s="31" t="str" cm="1">
        <f t="array" ref="U112">_xlfn.IFS(
  ISNUMBER(SEARCH("Managementul performanței - nivel elementar", E112)), 'Indicatori comportamentali'!$I$3,
  ISNUMBER(SEARCH("Managementul performanței - nivel operațional", E112)), 'Indicatori comportamentali'!$I$4,
  ISNUMBER(SEARCH("Managementul performanței - nivel extins", E112)), 'Indicatori comportamentali'!$I$5,
  ISNUMBER(SEARCH("Managementul performanței - nivel strategic", E112)), 'Indicatori comportamentali'!$I$6,
  TRUE, "-"
)</f>
        <v>-</v>
      </c>
      <c r="V112" t="str">
        <f t="shared" si="21"/>
        <v>Consilier sistem achiziţii publice, grad principal</v>
      </c>
      <c r="W112" s="31" t="str" cm="1">
        <f t="array" ref="W112">_xlfn.IFS(
  ISNUMBER(SEARCH("Dezvoltarea echipei - nivel elementar", E112)), 'Indicatori comportamentali'!$J$3,
  ISNUMBER(SEARCH("Dezvoltarea echipei - nivel operațional", E112)), 'Indicatori comportamentali'!$J$4,
  ISNUMBER(SEARCH("Dezvoltarea echipei - nivel extins", E112)), 'Indicatori comportamentali'!$J$5,
  ISNUMBER(SEARCH("Dezvoltarea echipei - nivel strategic", E112)), 'Indicatori comportamentali'!$J$6,
  TRUE, "-"
)</f>
        <v>-</v>
      </c>
      <c r="X112" t="str">
        <f t="shared" si="22"/>
        <v>Consilier sistem achiziţii publice, grad principal</v>
      </c>
      <c r="Y112" s="31" t="str" cm="1">
        <f t="array" ref="Y112">_xlfn.IFS(
  ISNUMBER(SEARCH("Generarea angajamentului - nivel elementar", E112)), 'Indicatori comportamentali'!$K$3,
  ISNUMBER(SEARCH("Generarea angajamentului - nivel operațional", E112)), 'Indicatori comportamentali'!$K$4,
  ISNUMBER(SEARCH("Generarea angajamentului - nivel extins", E112)), 'Indicatori comportamentali'!$K$5,
  ISNUMBER(SEARCH("Generarea angajamentului - nivel strategic", E112)), 'Indicatori comportamentali'!$K$6,
  TRUE, "-"
)</f>
        <v>-</v>
      </c>
      <c r="Z112" t="str">
        <f t="shared" si="23"/>
        <v>Consilier sistem achiziţii publice, grad principal</v>
      </c>
      <c r="AA112" s="31" t="str" cm="1">
        <f t="array" ref="AA112">_xlfn.IFS(
  ISNUMBER(SEARCH("Promovarea inovației și inițierea schimbării - nivel elementar", E112)), 'Indicatori comportamentali'!$L$3,
  ISNUMBER(SEARCH("Promovarea inovației și inițierea schimbării - nivel operațional", E112)), 'Indicatori comportamentali'!$L$4,
  ISNUMBER(SEARCH("Promovarea inovației și inițierea schimbării - nivel extins", E112)), 'Indicatori comportamentali'!$L$5,
  ISNUMBER(SEARCH("Promovarea inovației și inițierea schimbării - nivel strategic", E112)), 'Indicatori comportamentali'!$L$6,
  TRUE, "-"
)</f>
        <v>-</v>
      </c>
    </row>
    <row r="113" spans="1:27" ht="172.8" x14ac:dyDescent="0.3">
      <c r="A113" t="s">
        <v>142</v>
      </c>
      <c r="B113" t="s">
        <v>76</v>
      </c>
      <c r="C113" t="s">
        <v>164</v>
      </c>
      <c r="D113" t="str">
        <f t="shared" si="24"/>
        <v>Consilier sistem achiziţii publice, grad superior</v>
      </c>
      <c r="E113" s="32" t="s">
        <v>78</v>
      </c>
      <c r="F113" t="str">
        <f t="shared" si="13"/>
        <v>Consilier sistem achiziţii publice, grad superior</v>
      </c>
      <c r="G113" s="31" t="str" cm="1">
        <f t="array" ref="G113">_xlfn.IFS(
  ISNUMBER(SEARCH("Rezolvarea de probleme și luarea deciziilor - nivel elementar", E113)), 'Indicatori comportamentali'!$B$3,
  ISNUMBER(SEARCH("Rezolvarea de probleme și luarea deciziilor - nivel operațional", E113)), 'Indicatori comportamentali'!$B$4,
  ISNUMBER(SEARCH("Rezolvarea de probleme și luarea deciziilor - nivel extins", E113)), 'Indicatori comportamentali'!$B$5,
  ISNUMBER(SEARCH("Rezolvarea de probleme și luarea deciziilor - nivel strategic", E113)),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13" t="str">
        <f t="shared" si="14"/>
        <v>Consilier sistem achiziţii publice, grad superior</v>
      </c>
      <c r="I113" s="31" t="str" cm="1">
        <f t="array" ref="I113">_xlfn.IFS(
  ISNUMBER(SEARCH("Inițiativă - nivel elementar", E113)), 'Indicatori comportamentali'!$C$3,
  ISNUMBER(SEARCH("Inițiativă - nivel operațional", E113)), 'Indicatori comportamentali'!$C$4,
  ISNUMBER(SEARCH("Inițiativă - nivel extins", E113)), 'Indicatori comportamentali'!$C$5,
  ISNUMBER(SEARCH("Inițiativă - nivel strategic", E113)),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13" t="str">
        <f t="shared" si="15"/>
        <v>Consilier sistem achiziţii publice, grad superior</v>
      </c>
      <c r="K113" s="31" t="str" cm="1">
        <f t="array" ref="K113">_xlfn.IFS(
  ISNUMBER(SEARCH("Planificare și organizare - nivel elementar", E113)), 'Indicatori comportamentali'!$D$3,
  ISNUMBER(SEARCH("Planificare și organizare - nivel operațional", E113)), 'Indicatori comportamentali'!$D$4,
  ISNUMBER(SEARCH("Planificare și organizare - nivel extins", E113)), 'Indicatori comportamentali'!$D$5,
  ISNUMBER(SEARCH("Planificare și organizare - nivel strategic", E113)),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13" t="str">
        <f t="shared" si="16"/>
        <v>Consilier sistem achiziţii publice, grad superior</v>
      </c>
      <c r="M113" s="31" t="str" cm="1">
        <f t="array" ref="M113">_xlfn.IFS(
  ISNUMBER(SEARCH("Comunicare - nivel elementar", E113)), 'Indicatori comportamentali'!$E$3,
  ISNUMBER(SEARCH("Comunicare - nivel operațional", E113)), 'Indicatori comportamentali'!$E$4,
  ISNUMBER(SEARCH("Comunicare - nivel extins", E113)), 'Indicatori comportamentali'!$E$5,
  ISNUMBER(SEARCH("Comunicare - nivel strategic", E113)),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13" t="str">
        <f t="shared" si="17"/>
        <v>Consilier sistem achiziţii publice, grad superior</v>
      </c>
      <c r="O113" s="31" t="str" cm="1">
        <f t="array" ref="O113">_xlfn.IFS(
  ISNUMBER(SEARCH("Lucru în echipă - nivel elementar", E113)), 'Indicatori comportamentali'!$F$3,
  ISNUMBER(SEARCH("Lucru în echipă - nivel operațional", E113)), 'Indicatori comportamentali'!$F$4,
  ISNUMBER(SEARCH("Lucru în echipă - nivel extins", E113)), 'Indicatori comportamentali'!$F$5,
  ISNUMBER(SEARCH("Lucru în echipă - nivel strategic", E113)),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13" t="str">
        <f t="shared" si="18"/>
        <v>Consilier sistem achiziţii publice, grad superior</v>
      </c>
      <c r="Q113" s="31" t="str" cm="1">
        <f t="array" ref="Q113">_xlfn.IFS(
  ISNUMBER(SEARCH("Orientare către cetățean - nivel elementar", E113)), 'Indicatori comportamentali'!$G$3,
  ISNUMBER(SEARCH("Orientare către cetățean - nivel operațional", E113)), 'Indicatori comportamentali'!$G$4,
  ISNUMBER(SEARCH("Orientare către cetățean - nivel extins", E113)), 'Indicatori comportamentali'!$G$5,
  ISNUMBER(SEARCH("Orientare către cetățean - nivel strategic", E113)),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13" t="str">
        <f t="shared" si="19"/>
        <v>Consilier sistem achiziţii publice, grad superior</v>
      </c>
      <c r="S113" s="31" t="str" cm="1">
        <f t="array" ref="S113">_xlfn.IFS(
  ISNUMBER(SEARCH("Integritate - nivel elementar", E113)), 'Indicatori comportamentali'!$H$3,
  ISNUMBER(SEARCH("Integritate - nivel operațional", E113)), 'Indicatori comportamentali'!$H$4,
  ISNUMBER(SEARCH("Integritate - nivel extins", E113)), 'Indicatori comportamentali'!$H$5,
  ISNUMBER(SEARCH("Integritate - nivel strategic", E113)),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13" t="str">
        <f t="shared" si="20"/>
        <v>Consilier sistem achiziţii publice, grad superior</v>
      </c>
      <c r="U113" s="31" t="str" cm="1">
        <f t="array" ref="U113">_xlfn.IFS(
  ISNUMBER(SEARCH("Managementul performanței - nivel elementar", E113)), 'Indicatori comportamentali'!$I$3,
  ISNUMBER(SEARCH("Managementul performanței - nivel operațional", E113)), 'Indicatori comportamentali'!$I$4,
  ISNUMBER(SEARCH("Managementul performanței - nivel extins", E113)), 'Indicatori comportamentali'!$I$5,
  ISNUMBER(SEARCH("Managementul performanței - nivel strategic", E113)), 'Indicatori comportamentali'!$I$6,
  TRUE, "-"
)</f>
        <v>-</v>
      </c>
      <c r="V113" t="str">
        <f t="shared" si="21"/>
        <v>Consilier sistem achiziţii publice, grad superior</v>
      </c>
      <c r="W113" s="31" t="str" cm="1">
        <f t="array" ref="W113">_xlfn.IFS(
  ISNUMBER(SEARCH("Dezvoltarea echipei - nivel elementar", E113)), 'Indicatori comportamentali'!$J$3,
  ISNUMBER(SEARCH("Dezvoltarea echipei - nivel operațional", E113)), 'Indicatori comportamentali'!$J$4,
  ISNUMBER(SEARCH("Dezvoltarea echipei - nivel extins", E113)), 'Indicatori comportamentali'!$J$5,
  ISNUMBER(SEARCH("Dezvoltarea echipei - nivel strategic", E113)), 'Indicatori comportamentali'!$J$6,
  TRUE, "-"
)</f>
        <v>-</v>
      </c>
      <c r="X113" t="str">
        <f t="shared" si="22"/>
        <v>Consilier sistem achiziţii publice, grad superior</v>
      </c>
      <c r="Y113" s="31" t="str" cm="1">
        <f t="array" ref="Y113">_xlfn.IFS(
  ISNUMBER(SEARCH("Generarea angajamentului - nivel elementar", E113)), 'Indicatori comportamentali'!$K$3,
  ISNUMBER(SEARCH("Generarea angajamentului - nivel operațional", E113)), 'Indicatori comportamentali'!$K$4,
  ISNUMBER(SEARCH("Generarea angajamentului - nivel extins", E113)), 'Indicatori comportamentali'!$K$5,
  ISNUMBER(SEARCH("Generarea angajamentului - nivel strategic", E113)), 'Indicatori comportamentali'!$K$6,
  TRUE, "-"
)</f>
        <v>-</v>
      </c>
      <c r="Z113" t="str">
        <f t="shared" si="23"/>
        <v>Consilier sistem achiziţii publice, grad superior</v>
      </c>
      <c r="AA113" s="31" t="str" cm="1">
        <f t="array" ref="AA113">_xlfn.IFS(
  ISNUMBER(SEARCH("Promovarea inovației și inițierea schimbării - nivel elementar", E113)), 'Indicatori comportamentali'!$L$3,
  ISNUMBER(SEARCH("Promovarea inovației și inițierea schimbării - nivel operațional", E113)), 'Indicatori comportamentali'!$L$4,
  ISNUMBER(SEARCH("Promovarea inovației și inițierea schimbării - nivel extins", E113)), 'Indicatori comportamentali'!$L$5,
  ISNUMBER(SEARCH("Promovarea inovației și inițierea schimbării - nivel strategic", E113)), 'Indicatori comportamentali'!$L$6,
  TRUE, "-"
)</f>
        <v>-</v>
      </c>
    </row>
    <row r="114" spans="1:27" ht="158.4" x14ac:dyDescent="0.3">
      <c r="A114" t="s">
        <v>143</v>
      </c>
      <c r="B114" t="s">
        <v>73</v>
      </c>
      <c r="C114" t="s">
        <v>164</v>
      </c>
      <c r="D114" t="str">
        <f t="shared" si="24"/>
        <v>Expert în tehnologia informaţiilor şi a telecomunicaţiilor, grad debutant</v>
      </c>
      <c r="E114" s="32" t="s">
        <v>79</v>
      </c>
      <c r="F114" t="str">
        <f t="shared" si="13"/>
        <v>Expert în tehnologia informaţiilor şi a telecomunicaţiilor, grad debutant</v>
      </c>
      <c r="G114" s="31" t="str" cm="1">
        <f t="array" ref="G114">_xlfn.IFS(
  ISNUMBER(SEARCH("Rezolvarea de probleme și luarea deciziilor - nivel elementar", E114)), 'Indicatori comportamentali'!$B$3,
  ISNUMBER(SEARCH("Rezolvarea de probleme și luarea deciziilor - nivel operațional", E114)), 'Indicatori comportamentali'!$B$4,
  ISNUMBER(SEARCH("Rezolvarea de probleme și luarea deciziilor - nivel extins", E114)), 'Indicatori comportamentali'!$B$5,
  ISNUMBER(SEARCH("Rezolvarea de probleme și luarea deciziilor - nivel strategic", E114)),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14" t="str">
        <f t="shared" si="14"/>
        <v>Expert în tehnologia informaţiilor şi a telecomunicaţiilor, grad debutant</v>
      </c>
      <c r="I114" s="31" t="str" cm="1">
        <f t="array" ref="I114">_xlfn.IFS(
  ISNUMBER(SEARCH("Inițiativă - nivel elementar", E114)), 'Indicatori comportamentali'!$C$3,
  ISNUMBER(SEARCH("Inițiativă - nivel operațional", E114)), 'Indicatori comportamentali'!$C$4,
  ISNUMBER(SEARCH("Inițiativă - nivel extins", E114)), 'Indicatori comportamentali'!$C$5,
  ISNUMBER(SEARCH("Inițiativă - nivel strategic", E114)),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14" t="str">
        <f t="shared" si="15"/>
        <v>Expert în tehnologia informaţiilor şi a telecomunicaţiilor, grad debutant</v>
      </c>
      <c r="K114" s="31" t="str" cm="1">
        <f t="array" ref="K114">_xlfn.IFS(
  ISNUMBER(SEARCH("Planificare și organizare - nivel elementar", E114)), 'Indicatori comportamentali'!$D$3,
  ISNUMBER(SEARCH("Planificare și organizare - nivel operațional", E114)), 'Indicatori comportamentali'!$D$4,
  ISNUMBER(SEARCH("Planificare și organizare - nivel extins", E114)), 'Indicatori comportamentali'!$D$5,
  ISNUMBER(SEARCH("Planificare și organizare - nivel strategic", E114)),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14" t="str">
        <f t="shared" si="16"/>
        <v>Expert în tehnologia informaţiilor şi a telecomunicaţiilor, grad debutant</v>
      </c>
      <c r="M114" s="31" t="str" cm="1">
        <f t="array" ref="M114">_xlfn.IFS(
  ISNUMBER(SEARCH("Comunicare - nivel elementar", E114)), 'Indicatori comportamentali'!$E$3,
  ISNUMBER(SEARCH("Comunicare - nivel operațional", E114)), 'Indicatori comportamentali'!$E$4,
  ISNUMBER(SEARCH("Comunicare - nivel extins", E114)), 'Indicatori comportamentali'!$E$5,
  ISNUMBER(SEARCH("Comunicare - nivel strategic", E114)),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14" t="str">
        <f t="shared" si="17"/>
        <v>Expert în tehnologia informaţiilor şi a telecomunicaţiilor, grad debutant</v>
      </c>
      <c r="O114" s="31" t="str" cm="1">
        <f t="array" ref="O114">_xlfn.IFS(
  ISNUMBER(SEARCH("Lucru în echipă - nivel elementar", E114)), 'Indicatori comportamentali'!$F$3,
  ISNUMBER(SEARCH("Lucru în echipă - nivel operațional", E114)), 'Indicatori comportamentali'!$F$4,
  ISNUMBER(SEARCH("Lucru în echipă - nivel extins", E114)), 'Indicatori comportamentali'!$F$5,
  ISNUMBER(SEARCH("Lucru în echipă - nivel strategic", E114)),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14" t="str">
        <f t="shared" si="18"/>
        <v>Expert în tehnologia informaţiilor şi a telecomunicaţiilor, grad debutant</v>
      </c>
      <c r="Q114" s="31" t="str" cm="1">
        <f t="array" ref="Q114">_xlfn.IFS(
  ISNUMBER(SEARCH("Orientare către cetățean - nivel elementar", E114)), 'Indicatori comportamentali'!$G$3,
  ISNUMBER(SEARCH("Orientare către cetățean - nivel operațional", E114)), 'Indicatori comportamentali'!$G$4,
  ISNUMBER(SEARCH("Orientare către cetățean - nivel extins", E114)), 'Indicatori comportamentali'!$G$5,
  ISNUMBER(SEARCH("Orientare către cetățean - nivel strategic", E114)),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14" t="str">
        <f t="shared" si="19"/>
        <v>Expert în tehnologia informaţiilor şi a telecomunicaţiilor, grad debutant</v>
      </c>
      <c r="S114" s="31" t="str" cm="1">
        <f t="array" ref="S114">_xlfn.IFS(
  ISNUMBER(SEARCH("Integritate - nivel elementar", E114)), 'Indicatori comportamentali'!$H$3,
  ISNUMBER(SEARCH("Integritate - nivel operațional", E114)), 'Indicatori comportamentali'!$H$4,
  ISNUMBER(SEARCH("Integritate - nivel extins", E114)), 'Indicatori comportamentali'!$H$5,
  ISNUMBER(SEARCH("Integritate - nivel strategic", E114)),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14" t="str">
        <f t="shared" si="20"/>
        <v>Expert în tehnologia informaţiilor şi a telecomunicaţiilor, grad debutant</v>
      </c>
      <c r="U114" s="31" t="str" cm="1">
        <f t="array" ref="U114">_xlfn.IFS(
  ISNUMBER(SEARCH("Managementul performanței - nivel elementar", E114)), 'Indicatori comportamentali'!$I$3,
  ISNUMBER(SEARCH("Managementul performanței - nivel operațional", E114)), 'Indicatori comportamentali'!$I$4,
  ISNUMBER(SEARCH("Managementul performanței - nivel extins", E114)), 'Indicatori comportamentali'!$I$5,
  ISNUMBER(SEARCH("Managementul performanței - nivel strategic", E114)), 'Indicatori comportamentali'!$I$6,
  TRUE, "-"
)</f>
        <v>-</v>
      </c>
      <c r="V114" t="str">
        <f t="shared" si="21"/>
        <v>Expert în tehnologia informaţiilor şi a telecomunicaţiilor, grad debutant</v>
      </c>
      <c r="W114" s="31" t="str" cm="1">
        <f t="array" ref="W114">_xlfn.IFS(
  ISNUMBER(SEARCH("Dezvoltarea echipei - nivel elementar", E114)), 'Indicatori comportamentali'!$J$3,
  ISNUMBER(SEARCH("Dezvoltarea echipei - nivel operațional", E114)), 'Indicatori comportamentali'!$J$4,
  ISNUMBER(SEARCH("Dezvoltarea echipei - nivel extins", E114)), 'Indicatori comportamentali'!$J$5,
  ISNUMBER(SEARCH("Dezvoltarea echipei - nivel strategic", E114)), 'Indicatori comportamentali'!$J$6,
  TRUE, "-"
)</f>
        <v>-</v>
      </c>
      <c r="X114" t="str">
        <f t="shared" si="22"/>
        <v>Expert în tehnologia informaţiilor şi a telecomunicaţiilor, grad debutant</v>
      </c>
      <c r="Y114" s="31" t="str" cm="1">
        <f t="array" ref="Y114">_xlfn.IFS(
  ISNUMBER(SEARCH("Generarea angajamentului - nivel elementar", E114)), 'Indicatori comportamentali'!$K$3,
  ISNUMBER(SEARCH("Generarea angajamentului - nivel operațional", E114)), 'Indicatori comportamentali'!$K$4,
  ISNUMBER(SEARCH("Generarea angajamentului - nivel extins", E114)), 'Indicatori comportamentali'!$K$5,
  ISNUMBER(SEARCH("Generarea angajamentului - nivel strategic", E114)), 'Indicatori comportamentali'!$K$6,
  TRUE, "-"
)</f>
        <v>-</v>
      </c>
      <c r="Z114" t="str">
        <f t="shared" si="23"/>
        <v>Expert în tehnologia informaţiilor şi a telecomunicaţiilor, grad debutant</v>
      </c>
      <c r="AA114" s="31" t="str" cm="1">
        <f t="array" ref="AA114">_xlfn.IFS(
  ISNUMBER(SEARCH("Promovarea inovației și inițierea schimbării - nivel elementar", E114)), 'Indicatori comportamentali'!$L$3,
  ISNUMBER(SEARCH("Promovarea inovației și inițierea schimbării - nivel operațional", E114)), 'Indicatori comportamentali'!$L$4,
  ISNUMBER(SEARCH("Promovarea inovației și inițierea schimbării - nivel extins", E114)), 'Indicatori comportamentali'!$L$5,
  ISNUMBER(SEARCH("Promovarea inovației și inițierea schimbării - nivel strategic", E114)), 'Indicatori comportamentali'!$L$6,
  TRUE, "-"
)</f>
        <v>-</v>
      </c>
    </row>
    <row r="115" spans="1:27" ht="158.4" x14ac:dyDescent="0.3">
      <c r="A115" t="s">
        <v>143</v>
      </c>
      <c r="B115" t="s">
        <v>74</v>
      </c>
      <c r="C115" t="s">
        <v>164</v>
      </c>
      <c r="D115" t="str">
        <f t="shared" si="24"/>
        <v>Expert în tehnologia informaţiilor şi a telecomunicaţiilor, grad asistent</v>
      </c>
      <c r="E115" s="32" t="s">
        <v>79</v>
      </c>
      <c r="F115" t="str">
        <f t="shared" si="13"/>
        <v>Expert în tehnologia informaţiilor şi a telecomunicaţiilor, grad asistent</v>
      </c>
      <c r="G115" s="31" t="str" cm="1">
        <f t="array" ref="G115">_xlfn.IFS(
  ISNUMBER(SEARCH("Rezolvarea de probleme și luarea deciziilor - nivel elementar", E115)), 'Indicatori comportamentali'!$B$3,
  ISNUMBER(SEARCH("Rezolvarea de probleme și luarea deciziilor - nivel operațional", E115)), 'Indicatori comportamentali'!$B$4,
  ISNUMBER(SEARCH("Rezolvarea de probleme și luarea deciziilor - nivel extins", E115)), 'Indicatori comportamentali'!$B$5,
  ISNUMBER(SEARCH("Rezolvarea de probleme și luarea deciziilor - nivel strategic", E115)),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15" t="str">
        <f t="shared" si="14"/>
        <v>Expert în tehnologia informaţiilor şi a telecomunicaţiilor, grad asistent</v>
      </c>
      <c r="I115" s="31" t="str" cm="1">
        <f t="array" ref="I115">_xlfn.IFS(
  ISNUMBER(SEARCH("Inițiativă - nivel elementar", E115)), 'Indicatori comportamentali'!$C$3,
  ISNUMBER(SEARCH("Inițiativă - nivel operațional", E115)), 'Indicatori comportamentali'!$C$4,
  ISNUMBER(SEARCH("Inițiativă - nivel extins", E115)), 'Indicatori comportamentali'!$C$5,
  ISNUMBER(SEARCH("Inițiativă - nivel strategic", E115)),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15" t="str">
        <f t="shared" si="15"/>
        <v>Expert în tehnologia informaţiilor şi a telecomunicaţiilor, grad asistent</v>
      </c>
      <c r="K115" s="31" t="str" cm="1">
        <f t="array" ref="K115">_xlfn.IFS(
  ISNUMBER(SEARCH("Planificare și organizare - nivel elementar", E115)), 'Indicatori comportamentali'!$D$3,
  ISNUMBER(SEARCH("Planificare și organizare - nivel operațional", E115)), 'Indicatori comportamentali'!$D$4,
  ISNUMBER(SEARCH("Planificare și organizare - nivel extins", E115)), 'Indicatori comportamentali'!$D$5,
  ISNUMBER(SEARCH("Planificare și organizare - nivel strategic", E115)),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15" t="str">
        <f t="shared" si="16"/>
        <v>Expert în tehnologia informaţiilor şi a telecomunicaţiilor, grad asistent</v>
      </c>
      <c r="M115" s="31" t="str" cm="1">
        <f t="array" ref="M115">_xlfn.IFS(
  ISNUMBER(SEARCH("Comunicare - nivel elementar", E115)), 'Indicatori comportamentali'!$E$3,
  ISNUMBER(SEARCH("Comunicare - nivel operațional", E115)), 'Indicatori comportamentali'!$E$4,
  ISNUMBER(SEARCH("Comunicare - nivel extins", E115)), 'Indicatori comportamentali'!$E$5,
  ISNUMBER(SEARCH("Comunicare - nivel strategic", E115)),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15" t="str">
        <f t="shared" si="17"/>
        <v>Expert în tehnologia informaţiilor şi a telecomunicaţiilor, grad asistent</v>
      </c>
      <c r="O115" s="31" t="str" cm="1">
        <f t="array" ref="O115">_xlfn.IFS(
  ISNUMBER(SEARCH("Lucru în echipă - nivel elementar", E115)), 'Indicatori comportamentali'!$F$3,
  ISNUMBER(SEARCH("Lucru în echipă - nivel operațional", E115)), 'Indicatori comportamentali'!$F$4,
  ISNUMBER(SEARCH("Lucru în echipă - nivel extins", E115)), 'Indicatori comportamentali'!$F$5,
  ISNUMBER(SEARCH("Lucru în echipă - nivel strategic", E115)),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15" t="str">
        <f t="shared" si="18"/>
        <v>Expert în tehnologia informaţiilor şi a telecomunicaţiilor, grad asistent</v>
      </c>
      <c r="Q115" s="31" t="str" cm="1">
        <f t="array" ref="Q115">_xlfn.IFS(
  ISNUMBER(SEARCH("Orientare către cetățean - nivel elementar", E115)), 'Indicatori comportamentali'!$G$3,
  ISNUMBER(SEARCH("Orientare către cetățean - nivel operațional", E115)), 'Indicatori comportamentali'!$G$4,
  ISNUMBER(SEARCH("Orientare către cetățean - nivel extins", E115)), 'Indicatori comportamentali'!$G$5,
  ISNUMBER(SEARCH("Orientare către cetățean - nivel strategic", E115)),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15" t="str">
        <f t="shared" si="19"/>
        <v>Expert în tehnologia informaţiilor şi a telecomunicaţiilor, grad asistent</v>
      </c>
      <c r="S115" s="31" t="str" cm="1">
        <f t="array" ref="S115">_xlfn.IFS(
  ISNUMBER(SEARCH("Integritate - nivel elementar", E115)), 'Indicatori comportamentali'!$H$3,
  ISNUMBER(SEARCH("Integritate - nivel operațional", E115)), 'Indicatori comportamentali'!$H$4,
  ISNUMBER(SEARCH("Integritate - nivel extins", E115)), 'Indicatori comportamentali'!$H$5,
  ISNUMBER(SEARCH("Integritate - nivel strategic", E115)),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15" t="str">
        <f t="shared" si="20"/>
        <v>Expert în tehnologia informaţiilor şi a telecomunicaţiilor, grad asistent</v>
      </c>
      <c r="U115" s="31" t="str" cm="1">
        <f t="array" ref="U115">_xlfn.IFS(
  ISNUMBER(SEARCH("Managementul performanței - nivel elementar", E115)), 'Indicatori comportamentali'!$I$3,
  ISNUMBER(SEARCH("Managementul performanței - nivel operațional", E115)), 'Indicatori comportamentali'!$I$4,
  ISNUMBER(SEARCH("Managementul performanței - nivel extins", E115)), 'Indicatori comportamentali'!$I$5,
  ISNUMBER(SEARCH("Managementul performanței - nivel strategic", E115)), 'Indicatori comportamentali'!$I$6,
  TRUE, "-"
)</f>
        <v>-</v>
      </c>
      <c r="V115" t="str">
        <f t="shared" si="21"/>
        <v>Expert în tehnologia informaţiilor şi a telecomunicaţiilor, grad asistent</v>
      </c>
      <c r="W115" s="31" t="str" cm="1">
        <f t="array" ref="W115">_xlfn.IFS(
  ISNUMBER(SEARCH("Dezvoltarea echipei - nivel elementar", E115)), 'Indicatori comportamentali'!$J$3,
  ISNUMBER(SEARCH("Dezvoltarea echipei - nivel operațional", E115)), 'Indicatori comportamentali'!$J$4,
  ISNUMBER(SEARCH("Dezvoltarea echipei - nivel extins", E115)), 'Indicatori comportamentali'!$J$5,
  ISNUMBER(SEARCH("Dezvoltarea echipei - nivel strategic", E115)), 'Indicatori comportamentali'!$J$6,
  TRUE, "-"
)</f>
        <v>-</v>
      </c>
      <c r="X115" t="str">
        <f t="shared" si="22"/>
        <v>Expert în tehnologia informaţiilor şi a telecomunicaţiilor, grad asistent</v>
      </c>
      <c r="Y115" s="31" t="str" cm="1">
        <f t="array" ref="Y115">_xlfn.IFS(
  ISNUMBER(SEARCH("Generarea angajamentului - nivel elementar", E115)), 'Indicatori comportamentali'!$K$3,
  ISNUMBER(SEARCH("Generarea angajamentului - nivel operațional", E115)), 'Indicatori comportamentali'!$K$4,
  ISNUMBER(SEARCH("Generarea angajamentului - nivel extins", E115)), 'Indicatori comportamentali'!$K$5,
  ISNUMBER(SEARCH("Generarea angajamentului - nivel strategic", E115)), 'Indicatori comportamentali'!$K$6,
  TRUE, "-"
)</f>
        <v>-</v>
      </c>
      <c r="Z115" t="str">
        <f t="shared" si="23"/>
        <v>Expert în tehnologia informaţiilor şi a telecomunicaţiilor, grad asistent</v>
      </c>
      <c r="AA115" s="31" t="str" cm="1">
        <f t="array" ref="AA115">_xlfn.IFS(
  ISNUMBER(SEARCH("Promovarea inovației și inițierea schimbării - nivel elementar", E115)), 'Indicatori comportamentali'!$L$3,
  ISNUMBER(SEARCH("Promovarea inovației și inițierea schimbării - nivel operațional", E115)), 'Indicatori comportamentali'!$L$4,
  ISNUMBER(SEARCH("Promovarea inovației și inițierea schimbării - nivel extins", E115)), 'Indicatori comportamentali'!$L$5,
  ISNUMBER(SEARCH("Promovarea inovației și inițierea schimbării - nivel strategic", E115)), 'Indicatori comportamentali'!$L$6,
  TRUE, "-"
)</f>
        <v>-</v>
      </c>
    </row>
    <row r="116" spans="1:27" ht="172.8" x14ac:dyDescent="0.3">
      <c r="A116" t="s">
        <v>143</v>
      </c>
      <c r="B116" t="s">
        <v>75</v>
      </c>
      <c r="C116" t="s">
        <v>164</v>
      </c>
      <c r="D116" t="str">
        <f t="shared" si="24"/>
        <v>Expert în tehnologia informaţiilor şi a telecomunicaţiilor, grad principal</v>
      </c>
      <c r="E116" s="32" t="s">
        <v>78</v>
      </c>
      <c r="F116" t="str">
        <f t="shared" si="13"/>
        <v>Expert în tehnologia informaţiilor şi a telecomunicaţiilor, grad principal</v>
      </c>
      <c r="G116" s="31" t="str" cm="1">
        <f t="array" ref="G116">_xlfn.IFS(
  ISNUMBER(SEARCH("Rezolvarea de probleme și luarea deciziilor - nivel elementar", E116)), 'Indicatori comportamentali'!$B$3,
  ISNUMBER(SEARCH("Rezolvarea de probleme și luarea deciziilor - nivel operațional", E116)), 'Indicatori comportamentali'!$B$4,
  ISNUMBER(SEARCH("Rezolvarea de probleme și luarea deciziilor - nivel extins", E116)), 'Indicatori comportamentali'!$B$5,
  ISNUMBER(SEARCH("Rezolvarea de probleme și luarea deciziilor - nivel strategic", E116)),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16" t="str">
        <f t="shared" si="14"/>
        <v>Expert în tehnologia informaţiilor şi a telecomunicaţiilor, grad principal</v>
      </c>
      <c r="I116" s="31" t="str" cm="1">
        <f t="array" ref="I116">_xlfn.IFS(
  ISNUMBER(SEARCH("Inițiativă - nivel elementar", E116)), 'Indicatori comportamentali'!$C$3,
  ISNUMBER(SEARCH("Inițiativă - nivel operațional", E116)), 'Indicatori comportamentali'!$C$4,
  ISNUMBER(SEARCH("Inițiativă - nivel extins", E116)), 'Indicatori comportamentali'!$C$5,
  ISNUMBER(SEARCH("Inițiativă - nivel strategic", E116)),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16" t="str">
        <f t="shared" si="15"/>
        <v>Expert în tehnologia informaţiilor şi a telecomunicaţiilor, grad principal</v>
      </c>
      <c r="K116" s="31" t="str" cm="1">
        <f t="array" ref="K116">_xlfn.IFS(
  ISNUMBER(SEARCH("Planificare și organizare - nivel elementar", E116)), 'Indicatori comportamentali'!$D$3,
  ISNUMBER(SEARCH("Planificare și organizare - nivel operațional", E116)), 'Indicatori comportamentali'!$D$4,
  ISNUMBER(SEARCH("Planificare și organizare - nivel extins", E116)), 'Indicatori comportamentali'!$D$5,
  ISNUMBER(SEARCH("Planificare și organizare - nivel strategic", E116)),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16" t="str">
        <f t="shared" si="16"/>
        <v>Expert în tehnologia informaţiilor şi a telecomunicaţiilor, grad principal</v>
      </c>
      <c r="M116" s="31" t="str" cm="1">
        <f t="array" ref="M116">_xlfn.IFS(
  ISNUMBER(SEARCH("Comunicare - nivel elementar", E116)), 'Indicatori comportamentali'!$E$3,
  ISNUMBER(SEARCH("Comunicare - nivel operațional", E116)), 'Indicatori comportamentali'!$E$4,
  ISNUMBER(SEARCH("Comunicare - nivel extins", E116)), 'Indicatori comportamentali'!$E$5,
  ISNUMBER(SEARCH("Comunicare - nivel strategic", E116)),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16" t="str">
        <f t="shared" si="17"/>
        <v>Expert în tehnologia informaţiilor şi a telecomunicaţiilor, grad principal</v>
      </c>
      <c r="O116" s="31" t="str" cm="1">
        <f t="array" ref="O116">_xlfn.IFS(
  ISNUMBER(SEARCH("Lucru în echipă - nivel elementar", E116)), 'Indicatori comportamentali'!$F$3,
  ISNUMBER(SEARCH("Lucru în echipă - nivel operațional", E116)), 'Indicatori comportamentali'!$F$4,
  ISNUMBER(SEARCH("Lucru în echipă - nivel extins", E116)), 'Indicatori comportamentali'!$F$5,
  ISNUMBER(SEARCH("Lucru în echipă - nivel strategic", E116)),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16" t="str">
        <f t="shared" si="18"/>
        <v>Expert în tehnologia informaţiilor şi a telecomunicaţiilor, grad principal</v>
      </c>
      <c r="Q116" s="31" t="str" cm="1">
        <f t="array" ref="Q116">_xlfn.IFS(
  ISNUMBER(SEARCH("Orientare către cetățean - nivel elementar", E116)), 'Indicatori comportamentali'!$G$3,
  ISNUMBER(SEARCH("Orientare către cetățean - nivel operațional", E116)), 'Indicatori comportamentali'!$G$4,
  ISNUMBER(SEARCH("Orientare către cetățean - nivel extins", E116)), 'Indicatori comportamentali'!$G$5,
  ISNUMBER(SEARCH("Orientare către cetățean - nivel strategic", E116)),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16" t="str">
        <f t="shared" si="19"/>
        <v>Expert în tehnologia informaţiilor şi a telecomunicaţiilor, grad principal</v>
      </c>
      <c r="S116" s="31" t="str" cm="1">
        <f t="array" ref="S116">_xlfn.IFS(
  ISNUMBER(SEARCH("Integritate - nivel elementar", E116)), 'Indicatori comportamentali'!$H$3,
  ISNUMBER(SEARCH("Integritate - nivel operațional", E116)), 'Indicatori comportamentali'!$H$4,
  ISNUMBER(SEARCH("Integritate - nivel extins", E116)), 'Indicatori comportamentali'!$H$5,
  ISNUMBER(SEARCH("Integritate - nivel strategic", E116)),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16" t="str">
        <f t="shared" si="20"/>
        <v>Expert în tehnologia informaţiilor şi a telecomunicaţiilor, grad principal</v>
      </c>
      <c r="U116" s="31" t="str" cm="1">
        <f t="array" ref="U116">_xlfn.IFS(
  ISNUMBER(SEARCH("Managementul performanței - nivel elementar", E116)), 'Indicatori comportamentali'!$I$3,
  ISNUMBER(SEARCH("Managementul performanței - nivel operațional", E116)), 'Indicatori comportamentali'!$I$4,
  ISNUMBER(SEARCH("Managementul performanței - nivel extins", E116)), 'Indicatori comportamentali'!$I$5,
  ISNUMBER(SEARCH("Managementul performanței - nivel strategic", E116)), 'Indicatori comportamentali'!$I$6,
  TRUE, "-"
)</f>
        <v>-</v>
      </c>
      <c r="V116" t="str">
        <f t="shared" si="21"/>
        <v>Expert în tehnologia informaţiilor şi a telecomunicaţiilor, grad principal</v>
      </c>
      <c r="W116" s="31" t="str" cm="1">
        <f t="array" ref="W116">_xlfn.IFS(
  ISNUMBER(SEARCH("Dezvoltarea echipei - nivel elementar", E116)), 'Indicatori comportamentali'!$J$3,
  ISNUMBER(SEARCH("Dezvoltarea echipei - nivel operațional", E116)), 'Indicatori comportamentali'!$J$4,
  ISNUMBER(SEARCH("Dezvoltarea echipei - nivel extins", E116)), 'Indicatori comportamentali'!$J$5,
  ISNUMBER(SEARCH("Dezvoltarea echipei - nivel strategic", E116)), 'Indicatori comportamentali'!$J$6,
  TRUE, "-"
)</f>
        <v>-</v>
      </c>
      <c r="X116" t="str">
        <f t="shared" si="22"/>
        <v>Expert în tehnologia informaţiilor şi a telecomunicaţiilor, grad principal</v>
      </c>
      <c r="Y116" s="31" t="str" cm="1">
        <f t="array" ref="Y116">_xlfn.IFS(
  ISNUMBER(SEARCH("Generarea angajamentului - nivel elementar", E116)), 'Indicatori comportamentali'!$K$3,
  ISNUMBER(SEARCH("Generarea angajamentului - nivel operațional", E116)), 'Indicatori comportamentali'!$K$4,
  ISNUMBER(SEARCH("Generarea angajamentului - nivel extins", E116)), 'Indicatori comportamentali'!$K$5,
  ISNUMBER(SEARCH("Generarea angajamentului - nivel strategic", E116)), 'Indicatori comportamentali'!$K$6,
  TRUE, "-"
)</f>
        <v>-</v>
      </c>
      <c r="Z116" t="str">
        <f t="shared" si="23"/>
        <v>Expert în tehnologia informaţiilor şi a telecomunicaţiilor, grad principal</v>
      </c>
      <c r="AA116" s="31" t="str" cm="1">
        <f t="array" ref="AA116">_xlfn.IFS(
  ISNUMBER(SEARCH("Promovarea inovației și inițierea schimbării - nivel elementar", E116)), 'Indicatori comportamentali'!$L$3,
  ISNUMBER(SEARCH("Promovarea inovației și inițierea schimbării - nivel operațional", E116)), 'Indicatori comportamentali'!$L$4,
  ISNUMBER(SEARCH("Promovarea inovației și inițierea schimbării - nivel extins", E116)), 'Indicatori comportamentali'!$L$5,
  ISNUMBER(SEARCH("Promovarea inovației și inițierea schimbării - nivel strategic", E116)), 'Indicatori comportamentali'!$L$6,
  TRUE, "-"
)</f>
        <v>-</v>
      </c>
    </row>
    <row r="117" spans="1:27" ht="172.8" x14ac:dyDescent="0.3">
      <c r="A117" t="s">
        <v>143</v>
      </c>
      <c r="B117" t="s">
        <v>76</v>
      </c>
      <c r="C117" t="s">
        <v>164</v>
      </c>
      <c r="D117" t="str">
        <f t="shared" si="24"/>
        <v>Expert în tehnologia informaţiilor şi a telecomunicaţiilor, grad superior</v>
      </c>
      <c r="E117" s="32" t="s">
        <v>78</v>
      </c>
      <c r="F117" t="str">
        <f t="shared" si="13"/>
        <v>Expert în tehnologia informaţiilor şi a telecomunicaţiilor, grad superior</v>
      </c>
      <c r="G117" s="31" t="str" cm="1">
        <f t="array" ref="G117">_xlfn.IFS(
  ISNUMBER(SEARCH("Rezolvarea de probleme și luarea deciziilor - nivel elementar", E117)), 'Indicatori comportamentali'!$B$3,
  ISNUMBER(SEARCH("Rezolvarea de probleme și luarea deciziilor - nivel operațional", E117)), 'Indicatori comportamentali'!$B$4,
  ISNUMBER(SEARCH("Rezolvarea de probleme și luarea deciziilor - nivel extins", E117)), 'Indicatori comportamentali'!$B$5,
  ISNUMBER(SEARCH("Rezolvarea de probleme și luarea deciziilor - nivel strategic", E117)),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17" t="str">
        <f t="shared" si="14"/>
        <v>Expert în tehnologia informaţiilor şi a telecomunicaţiilor, grad superior</v>
      </c>
      <c r="I117" s="31" t="str" cm="1">
        <f t="array" ref="I117">_xlfn.IFS(
  ISNUMBER(SEARCH("Inițiativă - nivel elementar", E117)), 'Indicatori comportamentali'!$C$3,
  ISNUMBER(SEARCH("Inițiativă - nivel operațional", E117)), 'Indicatori comportamentali'!$C$4,
  ISNUMBER(SEARCH("Inițiativă - nivel extins", E117)), 'Indicatori comportamentali'!$C$5,
  ISNUMBER(SEARCH("Inițiativă - nivel strategic", E117)),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17" t="str">
        <f t="shared" si="15"/>
        <v>Expert în tehnologia informaţiilor şi a telecomunicaţiilor, grad superior</v>
      </c>
      <c r="K117" s="31" t="str" cm="1">
        <f t="array" ref="K117">_xlfn.IFS(
  ISNUMBER(SEARCH("Planificare și organizare - nivel elementar", E117)), 'Indicatori comportamentali'!$D$3,
  ISNUMBER(SEARCH("Planificare și organizare - nivel operațional", E117)), 'Indicatori comportamentali'!$D$4,
  ISNUMBER(SEARCH("Planificare și organizare - nivel extins", E117)), 'Indicatori comportamentali'!$D$5,
  ISNUMBER(SEARCH("Planificare și organizare - nivel strategic", E117)),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17" t="str">
        <f t="shared" si="16"/>
        <v>Expert în tehnologia informaţiilor şi a telecomunicaţiilor, grad superior</v>
      </c>
      <c r="M117" s="31" t="str" cm="1">
        <f t="array" ref="M117">_xlfn.IFS(
  ISNUMBER(SEARCH("Comunicare - nivel elementar", E117)), 'Indicatori comportamentali'!$E$3,
  ISNUMBER(SEARCH("Comunicare - nivel operațional", E117)), 'Indicatori comportamentali'!$E$4,
  ISNUMBER(SEARCH("Comunicare - nivel extins", E117)), 'Indicatori comportamentali'!$E$5,
  ISNUMBER(SEARCH("Comunicare - nivel strategic", E117)),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17" t="str">
        <f t="shared" si="17"/>
        <v>Expert în tehnologia informaţiilor şi a telecomunicaţiilor, grad superior</v>
      </c>
      <c r="O117" s="31" t="str" cm="1">
        <f t="array" ref="O117">_xlfn.IFS(
  ISNUMBER(SEARCH("Lucru în echipă - nivel elementar", E117)), 'Indicatori comportamentali'!$F$3,
  ISNUMBER(SEARCH("Lucru în echipă - nivel operațional", E117)), 'Indicatori comportamentali'!$F$4,
  ISNUMBER(SEARCH("Lucru în echipă - nivel extins", E117)), 'Indicatori comportamentali'!$F$5,
  ISNUMBER(SEARCH("Lucru în echipă - nivel strategic", E117)),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17" t="str">
        <f t="shared" si="18"/>
        <v>Expert în tehnologia informaţiilor şi a telecomunicaţiilor, grad superior</v>
      </c>
      <c r="Q117" s="31" t="str" cm="1">
        <f t="array" ref="Q117">_xlfn.IFS(
  ISNUMBER(SEARCH("Orientare către cetățean - nivel elementar", E117)), 'Indicatori comportamentali'!$G$3,
  ISNUMBER(SEARCH("Orientare către cetățean - nivel operațional", E117)), 'Indicatori comportamentali'!$G$4,
  ISNUMBER(SEARCH("Orientare către cetățean - nivel extins", E117)), 'Indicatori comportamentali'!$G$5,
  ISNUMBER(SEARCH("Orientare către cetățean - nivel strategic", E117)),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17" t="str">
        <f t="shared" si="19"/>
        <v>Expert în tehnologia informaţiilor şi a telecomunicaţiilor, grad superior</v>
      </c>
      <c r="S117" s="31" t="str" cm="1">
        <f t="array" ref="S117">_xlfn.IFS(
  ISNUMBER(SEARCH("Integritate - nivel elementar", E117)), 'Indicatori comportamentali'!$H$3,
  ISNUMBER(SEARCH("Integritate - nivel operațional", E117)), 'Indicatori comportamentali'!$H$4,
  ISNUMBER(SEARCH("Integritate - nivel extins", E117)), 'Indicatori comportamentali'!$H$5,
  ISNUMBER(SEARCH("Integritate - nivel strategic", E117)),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17" t="str">
        <f t="shared" si="20"/>
        <v>Expert în tehnologia informaţiilor şi a telecomunicaţiilor, grad superior</v>
      </c>
      <c r="U117" s="31" t="str" cm="1">
        <f t="array" ref="U117">_xlfn.IFS(
  ISNUMBER(SEARCH("Managementul performanței - nivel elementar", E117)), 'Indicatori comportamentali'!$I$3,
  ISNUMBER(SEARCH("Managementul performanței - nivel operațional", E117)), 'Indicatori comportamentali'!$I$4,
  ISNUMBER(SEARCH("Managementul performanței - nivel extins", E117)), 'Indicatori comportamentali'!$I$5,
  ISNUMBER(SEARCH("Managementul performanței - nivel strategic", E117)), 'Indicatori comportamentali'!$I$6,
  TRUE, "-"
)</f>
        <v>-</v>
      </c>
      <c r="V117" t="str">
        <f t="shared" si="21"/>
        <v>Expert în tehnologia informaţiilor şi a telecomunicaţiilor, grad superior</v>
      </c>
      <c r="W117" s="31" t="str" cm="1">
        <f t="array" ref="W117">_xlfn.IFS(
  ISNUMBER(SEARCH("Dezvoltarea echipei - nivel elementar", E117)), 'Indicatori comportamentali'!$J$3,
  ISNUMBER(SEARCH("Dezvoltarea echipei - nivel operațional", E117)), 'Indicatori comportamentali'!$J$4,
  ISNUMBER(SEARCH("Dezvoltarea echipei - nivel extins", E117)), 'Indicatori comportamentali'!$J$5,
  ISNUMBER(SEARCH("Dezvoltarea echipei - nivel strategic", E117)), 'Indicatori comportamentali'!$J$6,
  TRUE, "-"
)</f>
        <v>-</v>
      </c>
      <c r="X117" t="str">
        <f t="shared" si="22"/>
        <v>Expert în tehnologia informaţiilor şi a telecomunicaţiilor, grad superior</v>
      </c>
      <c r="Y117" s="31" t="str" cm="1">
        <f t="array" ref="Y117">_xlfn.IFS(
  ISNUMBER(SEARCH("Generarea angajamentului - nivel elementar", E117)), 'Indicatori comportamentali'!$K$3,
  ISNUMBER(SEARCH("Generarea angajamentului - nivel operațional", E117)), 'Indicatori comportamentali'!$K$4,
  ISNUMBER(SEARCH("Generarea angajamentului - nivel extins", E117)), 'Indicatori comportamentali'!$K$5,
  ISNUMBER(SEARCH("Generarea angajamentului - nivel strategic", E117)), 'Indicatori comportamentali'!$K$6,
  TRUE, "-"
)</f>
        <v>-</v>
      </c>
      <c r="Z117" t="str">
        <f t="shared" si="23"/>
        <v>Expert în tehnologia informaţiilor şi a telecomunicaţiilor, grad superior</v>
      </c>
      <c r="AA117" s="31" t="str" cm="1">
        <f t="array" ref="AA117">_xlfn.IFS(
  ISNUMBER(SEARCH("Promovarea inovației și inițierea schimbării - nivel elementar", E117)), 'Indicatori comportamentali'!$L$3,
  ISNUMBER(SEARCH("Promovarea inovației și inițierea schimbării - nivel operațional", E117)), 'Indicatori comportamentali'!$L$4,
  ISNUMBER(SEARCH("Promovarea inovației și inițierea schimbării - nivel extins", E117)), 'Indicatori comportamentali'!$L$5,
  ISNUMBER(SEARCH("Promovarea inovației și inițierea schimbării - nivel strategic", E117)), 'Indicatori comportamentali'!$L$6,
  TRUE, "-"
)</f>
        <v>-</v>
      </c>
    </row>
    <row r="118" spans="1:27" ht="158.4" x14ac:dyDescent="0.3">
      <c r="A118" t="s">
        <v>144</v>
      </c>
      <c r="B118" t="s">
        <v>73</v>
      </c>
      <c r="C118" t="s">
        <v>164</v>
      </c>
      <c r="D118" t="str">
        <f t="shared" si="24"/>
        <v>Poliţist local, grad debutant</v>
      </c>
      <c r="E118" s="32" t="s">
        <v>79</v>
      </c>
      <c r="F118" t="str">
        <f t="shared" si="13"/>
        <v>Poliţist local, grad debutant</v>
      </c>
      <c r="G118" s="31" t="str" cm="1">
        <f t="array" ref="G118">_xlfn.IFS(
  ISNUMBER(SEARCH("Rezolvarea de probleme și luarea deciziilor - nivel elementar", E118)), 'Indicatori comportamentali'!$B$3,
  ISNUMBER(SEARCH("Rezolvarea de probleme și luarea deciziilor - nivel operațional", E118)), 'Indicatori comportamentali'!$B$4,
  ISNUMBER(SEARCH("Rezolvarea de probleme și luarea deciziilor - nivel extins", E118)), 'Indicatori comportamentali'!$B$5,
  ISNUMBER(SEARCH("Rezolvarea de probleme și luarea deciziilor - nivel strategic", E118)),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18" t="str">
        <f t="shared" si="14"/>
        <v>Poliţist local, grad debutant</v>
      </c>
      <c r="I118" s="31" t="str" cm="1">
        <f t="array" ref="I118">_xlfn.IFS(
  ISNUMBER(SEARCH("Inițiativă - nivel elementar", E118)), 'Indicatori comportamentali'!$C$3,
  ISNUMBER(SEARCH("Inițiativă - nivel operațional", E118)), 'Indicatori comportamentali'!$C$4,
  ISNUMBER(SEARCH("Inițiativă - nivel extins", E118)), 'Indicatori comportamentali'!$C$5,
  ISNUMBER(SEARCH("Inițiativă - nivel strategic", E118)),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18" t="str">
        <f t="shared" si="15"/>
        <v>Poliţist local, grad debutant</v>
      </c>
      <c r="K118" s="31" t="str" cm="1">
        <f t="array" ref="K118">_xlfn.IFS(
  ISNUMBER(SEARCH("Planificare și organizare - nivel elementar", E118)), 'Indicatori comportamentali'!$D$3,
  ISNUMBER(SEARCH("Planificare și organizare - nivel operațional", E118)), 'Indicatori comportamentali'!$D$4,
  ISNUMBER(SEARCH("Planificare și organizare - nivel extins", E118)), 'Indicatori comportamentali'!$D$5,
  ISNUMBER(SEARCH("Planificare și organizare - nivel strategic", E118)),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18" t="str">
        <f t="shared" si="16"/>
        <v>Poliţist local, grad debutant</v>
      </c>
      <c r="M118" s="31" t="str" cm="1">
        <f t="array" ref="M118">_xlfn.IFS(
  ISNUMBER(SEARCH("Comunicare - nivel elementar", E118)), 'Indicatori comportamentali'!$E$3,
  ISNUMBER(SEARCH("Comunicare - nivel operațional", E118)), 'Indicatori comportamentali'!$E$4,
  ISNUMBER(SEARCH("Comunicare - nivel extins", E118)), 'Indicatori comportamentali'!$E$5,
  ISNUMBER(SEARCH("Comunicare - nivel strategic", E118)),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18" t="str">
        <f t="shared" si="17"/>
        <v>Poliţist local, grad debutant</v>
      </c>
      <c r="O118" s="31" t="str" cm="1">
        <f t="array" ref="O118">_xlfn.IFS(
  ISNUMBER(SEARCH("Lucru în echipă - nivel elementar", E118)), 'Indicatori comportamentali'!$F$3,
  ISNUMBER(SEARCH("Lucru în echipă - nivel operațional", E118)), 'Indicatori comportamentali'!$F$4,
  ISNUMBER(SEARCH("Lucru în echipă - nivel extins", E118)), 'Indicatori comportamentali'!$F$5,
  ISNUMBER(SEARCH("Lucru în echipă - nivel strategic", E118)),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18" t="str">
        <f t="shared" si="18"/>
        <v>Poliţist local, grad debutant</v>
      </c>
      <c r="Q118" s="31" t="str" cm="1">
        <f t="array" ref="Q118">_xlfn.IFS(
  ISNUMBER(SEARCH("Orientare către cetățean - nivel elementar", E118)), 'Indicatori comportamentali'!$G$3,
  ISNUMBER(SEARCH("Orientare către cetățean - nivel operațional", E118)), 'Indicatori comportamentali'!$G$4,
  ISNUMBER(SEARCH("Orientare către cetățean - nivel extins", E118)), 'Indicatori comportamentali'!$G$5,
  ISNUMBER(SEARCH("Orientare către cetățean - nivel strategic", E118)),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18" t="str">
        <f t="shared" si="19"/>
        <v>Poliţist local, grad debutant</v>
      </c>
      <c r="S118" s="31" t="str" cm="1">
        <f t="array" ref="S118">_xlfn.IFS(
  ISNUMBER(SEARCH("Integritate - nivel elementar", E118)), 'Indicatori comportamentali'!$H$3,
  ISNUMBER(SEARCH("Integritate - nivel operațional", E118)), 'Indicatori comportamentali'!$H$4,
  ISNUMBER(SEARCH("Integritate - nivel extins", E118)), 'Indicatori comportamentali'!$H$5,
  ISNUMBER(SEARCH("Integritate - nivel strategic", E118)),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18" t="str">
        <f t="shared" si="20"/>
        <v>Poliţist local, grad debutant</v>
      </c>
      <c r="U118" s="31" t="str" cm="1">
        <f t="array" ref="U118">_xlfn.IFS(
  ISNUMBER(SEARCH("Managementul performanței - nivel elementar", E118)), 'Indicatori comportamentali'!$I$3,
  ISNUMBER(SEARCH("Managementul performanței - nivel operațional", E118)), 'Indicatori comportamentali'!$I$4,
  ISNUMBER(SEARCH("Managementul performanței - nivel extins", E118)), 'Indicatori comportamentali'!$I$5,
  ISNUMBER(SEARCH("Managementul performanței - nivel strategic", E118)), 'Indicatori comportamentali'!$I$6,
  TRUE, "-"
)</f>
        <v>-</v>
      </c>
      <c r="V118" t="str">
        <f t="shared" si="21"/>
        <v>Poliţist local, grad debutant</v>
      </c>
      <c r="W118" s="31" t="str" cm="1">
        <f t="array" ref="W118">_xlfn.IFS(
  ISNUMBER(SEARCH("Dezvoltarea echipei - nivel elementar", E118)), 'Indicatori comportamentali'!$J$3,
  ISNUMBER(SEARCH("Dezvoltarea echipei - nivel operațional", E118)), 'Indicatori comportamentali'!$J$4,
  ISNUMBER(SEARCH("Dezvoltarea echipei - nivel extins", E118)), 'Indicatori comportamentali'!$J$5,
  ISNUMBER(SEARCH("Dezvoltarea echipei - nivel strategic", E118)), 'Indicatori comportamentali'!$J$6,
  TRUE, "-"
)</f>
        <v>-</v>
      </c>
      <c r="X118" t="str">
        <f t="shared" si="22"/>
        <v>Poliţist local, grad debutant</v>
      </c>
      <c r="Y118" s="31" t="str" cm="1">
        <f t="array" ref="Y118">_xlfn.IFS(
  ISNUMBER(SEARCH("Generarea angajamentului - nivel elementar", E118)), 'Indicatori comportamentali'!$K$3,
  ISNUMBER(SEARCH("Generarea angajamentului - nivel operațional", E118)), 'Indicatori comportamentali'!$K$4,
  ISNUMBER(SEARCH("Generarea angajamentului - nivel extins", E118)), 'Indicatori comportamentali'!$K$5,
  ISNUMBER(SEARCH("Generarea angajamentului - nivel strategic", E118)), 'Indicatori comportamentali'!$K$6,
  TRUE, "-"
)</f>
        <v>-</v>
      </c>
      <c r="Z118" t="str">
        <f t="shared" si="23"/>
        <v>Poliţist local, grad debutant</v>
      </c>
      <c r="AA118" s="31" t="str" cm="1">
        <f t="array" ref="AA118">_xlfn.IFS(
  ISNUMBER(SEARCH("Promovarea inovației și inițierea schimbării - nivel elementar", E118)), 'Indicatori comportamentali'!$L$3,
  ISNUMBER(SEARCH("Promovarea inovației și inițierea schimbării - nivel operațional", E118)), 'Indicatori comportamentali'!$L$4,
  ISNUMBER(SEARCH("Promovarea inovației și inițierea schimbării - nivel extins", E118)), 'Indicatori comportamentali'!$L$5,
  ISNUMBER(SEARCH("Promovarea inovației și inițierea schimbării - nivel strategic", E118)), 'Indicatori comportamentali'!$L$6,
  TRUE, "-"
)</f>
        <v>-</v>
      </c>
    </row>
    <row r="119" spans="1:27" ht="158.4" x14ac:dyDescent="0.3">
      <c r="A119" t="s">
        <v>144</v>
      </c>
      <c r="B119" t="s">
        <v>74</v>
      </c>
      <c r="C119" t="s">
        <v>164</v>
      </c>
      <c r="D119" t="str">
        <f t="shared" si="24"/>
        <v>Poliţist local, grad asistent</v>
      </c>
      <c r="E119" s="32" t="s">
        <v>79</v>
      </c>
      <c r="F119" t="str">
        <f t="shared" si="13"/>
        <v>Poliţist local, grad asistent</v>
      </c>
      <c r="G119" s="31" t="str" cm="1">
        <f t="array" ref="G119">_xlfn.IFS(
  ISNUMBER(SEARCH("Rezolvarea de probleme și luarea deciziilor - nivel elementar", E119)), 'Indicatori comportamentali'!$B$3,
  ISNUMBER(SEARCH("Rezolvarea de probleme și luarea deciziilor - nivel operațional", E119)), 'Indicatori comportamentali'!$B$4,
  ISNUMBER(SEARCH("Rezolvarea de probleme și luarea deciziilor - nivel extins", E119)), 'Indicatori comportamentali'!$B$5,
  ISNUMBER(SEARCH("Rezolvarea de probleme și luarea deciziilor - nivel strategic", E119)),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19" t="str">
        <f t="shared" si="14"/>
        <v>Poliţist local, grad asistent</v>
      </c>
      <c r="I119" s="31" t="str" cm="1">
        <f t="array" ref="I119">_xlfn.IFS(
  ISNUMBER(SEARCH("Inițiativă - nivel elementar", E119)), 'Indicatori comportamentali'!$C$3,
  ISNUMBER(SEARCH("Inițiativă - nivel operațional", E119)), 'Indicatori comportamentali'!$C$4,
  ISNUMBER(SEARCH("Inițiativă - nivel extins", E119)), 'Indicatori comportamentali'!$C$5,
  ISNUMBER(SEARCH("Inițiativă - nivel strategic", E119)),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19" t="str">
        <f t="shared" si="15"/>
        <v>Poliţist local, grad asistent</v>
      </c>
      <c r="K119" s="31" t="str" cm="1">
        <f t="array" ref="K119">_xlfn.IFS(
  ISNUMBER(SEARCH("Planificare și organizare - nivel elementar", E119)), 'Indicatori comportamentali'!$D$3,
  ISNUMBER(SEARCH("Planificare și organizare - nivel operațional", E119)), 'Indicatori comportamentali'!$D$4,
  ISNUMBER(SEARCH("Planificare și organizare - nivel extins", E119)), 'Indicatori comportamentali'!$D$5,
  ISNUMBER(SEARCH("Planificare și organizare - nivel strategic", E119)),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19" t="str">
        <f t="shared" si="16"/>
        <v>Poliţist local, grad asistent</v>
      </c>
      <c r="M119" s="31" t="str" cm="1">
        <f t="array" ref="M119">_xlfn.IFS(
  ISNUMBER(SEARCH("Comunicare - nivel elementar", E119)), 'Indicatori comportamentali'!$E$3,
  ISNUMBER(SEARCH("Comunicare - nivel operațional", E119)), 'Indicatori comportamentali'!$E$4,
  ISNUMBER(SEARCH("Comunicare - nivel extins", E119)), 'Indicatori comportamentali'!$E$5,
  ISNUMBER(SEARCH("Comunicare - nivel strategic", E119)),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19" t="str">
        <f t="shared" si="17"/>
        <v>Poliţist local, grad asistent</v>
      </c>
      <c r="O119" s="31" t="str" cm="1">
        <f t="array" ref="O119">_xlfn.IFS(
  ISNUMBER(SEARCH("Lucru în echipă - nivel elementar", E119)), 'Indicatori comportamentali'!$F$3,
  ISNUMBER(SEARCH("Lucru în echipă - nivel operațional", E119)), 'Indicatori comportamentali'!$F$4,
  ISNUMBER(SEARCH("Lucru în echipă - nivel extins", E119)), 'Indicatori comportamentali'!$F$5,
  ISNUMBER(SEARCH("Lucru în echipă - nivel strategic", E119)),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19" t="str">
        <f t="shared" si="18"/>
        <v>Poliţist local, grad asistent</v>
      </c>
      <c r="Q119" s="31" t="str" cm="1">
        <f t="array" ref="Q119">_xlfn.IFS(
  ISNUMBER(SEARCH("Orientare către cetățean - nivel elementar", E119)), 'Indicatori comportamentali'!$G$3,
  ISNUMBER(SEARCH("Orientare către cetățean - nivel operațional", E119)), 'Indicatori comportamentali'!$G$4,
  ISNUMBER(SEARCH("Orientare către cetățean - nivel extins", E119)), 'Indicatori comportamentali'!$G$5,
  ISNUMBER(SEARCH("Orientare către cetățean - nivel strategic", E119)),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19" t="str">
        <f t="shared" si="19"/>
        <v>Poliţist local, grad asistent</v>
      </c>
      <c r="S119" s="31" t="str" cm="1">
        <f t="array" ref="S119">_xlfn.IFS(
  ISNUMBER(SEARCH("Integritate - nivel elementar", E119)), 'Indicatori comportamentali'!$H$3,
  ISNUMBER(SEARCH("Integritate - nivel operațional", E119)), 'Indicatori comportamentali'!$H$4,
  ISNUMBER(SEARCH("Integritate - nivel extins", E119)), 'Indicatori comportamentali'!$H$5,
  ISNUMBER(SEARCH("Integritate - nivel strategic", E119)),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19" t="str">
        <f t="shared" si="20"/>
        <v>Poliţist local, grad asistent</v>
      </c>
      <c r="U119" s="31" t="str" cm="1">
        <f t="array" ref="U119">_xlfn.IFS(
  ISNUMBER(SEARCH("Managementul performanței - nivel elementar", E119)), 'Indicatori comportamentali'!$I$3,
  ISNUMBER(SEARCH("Managementul performanței - nivel operațional", E119)), 'Indicatori comportamentali'!$I$4,
  ISNUMBER(SEARCH("Managementul performanței - nivel extins", E119)), 'Indicatori comportamentali'!$I$5,
  ISNUMBER(SEARCH("Managementul performanței - nivel strategic", E119)), 'Indicatori comportamentali'!$I$6,
  TRUE, "-"
)</f>
        <v>-</v>
      </c>
      <c r="V119" t="str">
        <f t="shared" si="21"/>
        <v>Poliţist local, grad asistent</v>
      </c>
      <c r="W119" s="31" t="str" cm="1">
        <f t="array" ref="W119">_xlfn.IFS(
  ISNUMBER(SEARCH("Dezvoltarea echipei - nivel elementar", E119)), 'Indicatori comportamentali'!$J$3,
  ISNUMBER(SEARCH("Dezvoltarea echipei - nivel operațional", E119)), 'Indicatori comportamentali'!$J$4,
  ISNUMBER(SEARCH("Dezvoltarea echipei - nivel extins", E119)), 'Indicatori comportamentali'!$J$5,
  ISNUMBER(SEARCH("Dezvoltarea echipei - nivel strategic", E119)), 'Indicatori comportamentali'!$J$6,
  TRUE, "-"
)</f>
        <v>-</v>
      </c>
      <c r="X119" t="str">
        <f t="shared" si="22"/>
        <v>Poliţist local, grad asistent</v>
      </c>
      <c r="Y119" s="31" t="str" cm="1">
        <f t="array" ref="Y119">_xlfn.IFS(
  ISNUMBER(SEARCH("Generarea angajamentului - nivel elementar", E119)), 'Indicatori comportamentali'!$K$3,
  ISNUMBER(SEARCH("Generarea angajamentului - nivel operațional", E119)), 'Indicatori comportamentali'!$K$4,
  ISNUMBER(SEARCH("Generarea angajamentului - nivel extins", E119)), 'Indicatori comportamentali'!$K$5,
  ISNUMBER(SEARCH("Generarea angajamentului - nivel strategic", E119)), 'Indicatori comportamentali'!$K$6,
  TRUE, "-"
)</f>
        <v>-</v>
      </c>
      <c r="Z119" t="str">
        <f t="shared" si="23"/>
        <v>Poliţist local, grad asistent</v>
      </c>
      <c r="AA119" s="31" t="str" cm="1">
        <f t="array" ref="AA119">_xlfn.IFS(
  ISNUMBER(SEARCH("Promovarea inovației și inițierea schimbării - nivel elementar", E119)), 'Indicatori comportamentali'!$L$3,
  ISNUMBER(SEARCH("Promovarea inovației și inițierea schimbării - nivel operațional", E119)), 'Indicatori comportamentali'!$L$4,
  ISNUMBER(SEARCH("Promovarea inovației și inițierea schimbării - nivel extins", E119)), 'Indicatori comportamentali'!$L$5,
  ISNUMBER(SEARCH("Promovarea inovației și inițierea schimbării - nivel strategic", E119)), 'Indicatori comportamentali'!$L$6,
  TRUE, "-"
)</f>
        <v>-</v>
      </c>
    </row>
    <row r="120" spans="1:27" ht="172.8" x14ac:dyDescent="0.3">
      <c r="A120" t="s">
        <v>144</v>
      </c>
      <c r="B120" t="s">
        <v>75</v>
      </c>
      <c r="C120" t="s">
        <v>164</v>
      </c>
      <c r="D120" t="str">
        <f t="shared" si="24"/>
        <v>Poliţist local, grad principal</v>
      </c>
      <c r="E120" s="32" t="s">
        <v>78</v>
      </c>
      <c r="F120" t="str">
        <f t="shared" si="13"/>
        <v>Poliţist local, grad principal</v>
      </c>
      <c r="G120" s="31" t="str" cm="1">
        <f t="array" ref="G120">_xlfn.IFS(
  ISNUMBER(SEARCH("Rezolvarea de probleme și luarea deciziilor - nivel elementar", E120)), 'Indicatori comportamentali'!$B$3,
  ISNUMBER(SEARCH("Rezolvarea de probleme și luarea deciziilor - nivel operațional", E120)), 'Indicatori comportamentali'!$B$4,
  ISNUMBER(SEARCH("Rezolvarea de probleme și luarea deciziilor - nivel extins", E120)), 'Indicatori comportamentali'!$B$5,
  ISNUMBER(SEARCH("Rezolvarea de probleme și luarea deciziilor - nivel strategic", E120)),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20" t="str">
        <f t="shared" si="14"/>
        <v>Poliţist local, grad principal</v>
      </c>
      <c r="I120" s="31" t="str" cm="1">
        <f t="array" ref="I120">_xlfn.IFS(
  ISNUMBER(SEARCH("Inițiativă - nivel elementar", E120)), 'Indicatori comportamentali'!$C$3,
  ISNUMBER(SEARCH("Inițiativă - nivel operațional", E120)), 'Indicatori comportamentali'!$C$4,
  ISNUMBER(SEARCH("Inițiativă - nivel extins", E120)), 'Indicatori comportamentali'!$C$5,
  ISNUMBER(SEARCH("Inițiativă - nivel strategic", E120)),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20" t="str">
        <f t="shared" si="15"/>
        <v>Poliţist local, grad principal</v>
      </c>
      <c r="K120" s="31" t="str" cm="1">
        <f t="array" ref="K120">_xlfn.IFS(
  ISNUMBER(SEARCH("Planificare și organizare - nivel elementar", E120)), 'Indicatori comportamentali'!$D$3,
  ISNUMBER(SEARCH("Planificare și organizare - nivel operațional", E120)), 'Indicatori comportamentali'!$D$4,
  ISNUMBER(SEARCH("Planificare și organizare - nivel extins", E120)), 'Indicatori comportamentali'!$D$5,
  ISNUMBER(SEARCH("Planificare și organizare - nivel strategic", E120)),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20" t="str">
        <f t="shared" si="16"/>
        <v>Poliţist local, grad principal</v>
      </c>
      <c r="M120" s="31" t="str" cm="1">
        <f t="array" ref="M120">_xlfn.IFS(
  ISNUMBER(SEARCH("Comunicare - nivel elementar", E120)), 'Indicatori comportamentali'!$E$3,
  ISNUMBER(SEARCH("Comunicare - nivel operațional", E120)), 'Indicatori comportamentali'!$E$4,
  ISNUMBER(SEARCH("Comunicare - nivel extins", E120)), 'Indicatori comportamentali'!$E$5,
  ISNUMBER(SEARCH("Comunicare - nivel strategic", E120)),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20" t="str">
        <f t="shared" si="17"/>
        <v>Poliţist local, grad principal</v>
      </c>
      <c r="O120" s="31" t="str" cm="1">
        <f t="array" ref="O120">_xlfn.IFS(
  ISNUMBER(SEARCH("Lucru în echipă - nivel elementar", E120)), 'Indicatori comportamentali'!$F$3,
  ISNUMBER(SEARCH("Lucru în echipă - nivel operațional", E120)), 'Indicatori comportamentali'!$F$4,
  ISNUMBER(SEARCH("Lucru în echipă - nivel extins", E120)), 'Indicatori comportamentali'!$F$5,
  ISNUMBER(SEARCH("Lucru în echipă - nivel strategic", E120)),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20" t="str">
        <f t="shared" si="18"/>
        <v>Poliţist local, grad principal</v>
      </c>
      <c r="Q120" s="31" t="str" cm="1">
        <f t="array" ref="Q120">_xlfn.IFS(
  ISNUMBER(SEARCH("Orientare către cetățean - nivel elementar", E120)), 'Indicatori comportamentali'!$G$3,
  ISNUMBER(SEARCH("Orientare către cetățean - nivel operațional", E120)), 'Indicatori comportamentali'!$G$4,
  ISNUMBER(SEARCH("Orientare către cetățean - nivel extins", E120)), 'Indicatori comportamentali'!$G$5,
  ISNUMBER(SEARCH("Orientare către cetățean - nivel strategic", E120)),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20" t="str">
        <f t="shared" si="19"/>
        <v>Poliţist local, grad principal</v>
      </c>
      <c r="S120" s="31" t="str" cm="1">
        <f t="array" ref="S120">_xlfn.IFS(
  ISNUMBER(SEARCH("Integritate - nivel elementar", E120)), 'Indicatori comportamentali'!$H$3,
  ISNUMBER(SEARCH("Integritate - nivel operațional", E120)), 'Indicatori comportamentali'!$H$4,
  ISNUMBER(SEARCH("Integritate - nivel extins", E120)), 'Indicatori comportamentali'!$H$5,
  ISNUMBER(SEARCH("Integritate - nivel strategic", E120)),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20" t="str">
        <f t="shared" si="20"/>
        <v>Poliţist local, grad principal</v>
      </c>
      <c r="U120" s="31" t="str" cm="1">
        <f t="array" ref="U120">_xlfn.IFS(
  ISNUMBER(SEARCH("Managementul performanței - nivel elementar", E120)), 'Indicatori comportamentali'!$I$3,
  ISNUMBER(SEARCH("Managementul performanței - nivel operațional", E120)), 'Indicatori comportamentali'!$I$4,
  ISNUMBER(SEARCH("Managementul performanței - nivel extins", E120)), 'Indicatori comportamentali'!$I$5,
  ISNUMBER(SEARCH("Managementul performanței - nivel strategic", E120)), 'Indicatori comportamentali'!$I$6,
  TRUE, "-"
)</f>
        <v>-</v>
      </c>
      <c r="V120" t="str">
        <f t="shared" si="21"/>
        <v>Poliţist local, grad principal</v>
      </c>
      <c r="W120" s="31" t="str" cm="1">
        <f t="array" ref="W120">_xlfn.IFS(
  ISNUMBER(SEARCH("Dezvoltarea echipei - nivel elementar", E120)), 'Indicatori comportamentali'!$J$3,
  ISNUMBER(SEARCH("Dezvoltarea echipei - nivel operațional", E120)), 'Indicatori comportamentali'!$J$4,
  ISNUMBER(SEARCH("Dezvoltarea echipei - nivel extins", E120)), 'Indicatori comportamentali'!$J$5,
  ISNUMBER(SEARCH("Dezvoltarea echipei - nivel strategic", E120)), 'Indicatori comportamentali'!$J$6,
  TRUE, "-"
)</f>
        <v>-</v>
      </c>
      <c r="X120" t="str">
        <f t="shared" si="22"/>
        <v>Poliţist local, grad principal</v>
      </c>
      <c r="Y120" s="31" t="str" cm="1">
        <f t="array" ref="Y120">_xlfn.IFS(
  ISNUMBER(SEARCH("Generarea angajamentului - nivel elementar", E120)), 'Indicatori comportamentali'!$K$3,
  ISNUMBER(SEARCH("Generarea angajamentului - nivel operațional", E120)), 'Indicatori comportamentali'!$K$4,
  ISNUMBER(SEARCH("Generarea angajamentului - nivel extins", E120)), 'Indicatori comportamentali'!$K$5,
  ISNUMBER(SEARCH("Generarea angajamentului - nivel strategic", E120)), 'Indicatori comportamentali'!$K$6,
  TRUE, "-"
)</f>
        <v>-</v>
      </c>
      <c r="Z120" t="str">
        <f t="shared" si="23"/>
        <v>Poliţist local, grad principal</v>
      </c>
      <c r="AA120" s="31" t="str" cm="1">
        <f t="array" ref="AA120">_xlfn.IFS(
  ISNUMBER(SEARCH("Promovarea inovației și inițierea schimbării - nivel elementar", E120)), 'Indicatori comportamentali'!$L$3,
  ISNUMBER(SEARCH("Promovarea inovației și inițierea schimbării - nivel operațional", E120)), 'Indicatori comportamentali'!$L$4,
  ISNUMBER(SEARCH("Promovarea inovației și inițierea schimbării - nivel extins", E120)), 'Indicatori comportamentali'!$L$5,
  ISNUMBER(SEARCH("Promovarea inovației și inițierea schimbării - nivel strategic", E120)), 'Indicatori comportamentali'!$L$6,
  TRUE, "-"
)</f>
        <v>-</v>
      </c>
    </row>
    <row r="121" spans="1:27" ht="172.8" x14ac:dyDescent="0.3">
      <c r="A121" t="s">
        <v>144</v>
      </c>
      <c r="B121" t="s">
        <v>76</v>
      </c>
      <c r="C121" t="s">
        <v>164</v>
      </c>
      <c r="D121" t="str">
        <f t="shared" si="24"/>
        <v>Poliţist local, grad superior</v>
      </c>
      <c r="E121" s="32" t="s">
        <v>78</v>
      </c>
      <c r="F121" t="str">
        <f t="shared" si="13"/>
        <v>Poliţist local, grad superior</v>
      </c>
      <c r="G121" s="31" t="str" cm="1">
        <f t="array" ref="G121">_xlfn.IFS(
  ISNUMBER(SEARCH("Rezolvarea de probleme și luarea deciziilor - nivel elementar", E121)), 'Indicatori comportamentali'!$B$3,
  ISNUMBER(SEARCH("Rezolvarea de probleme și luarea deciziilor - nivel operațional", E121)), 'Indicatori comportamentali'!$B$4,
  ISNUMBER(SEARCH("Rezolvarea de probleme și luarea deciziilor - nivel extins", E121)), 'Indicatori comportamentali'!$B$5,
  ISNUMBER(SEARCH("Rezolvarea de probleme și luarea deciziilor - nivel strategic", E121)),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21" t="str">
        <f t="shared" si="14"/>
        <v>Poliţist local, grad superior</v>
      </c>
      <c r="I121" s="31" t="str" cm="1">
        <f t="array" ref="I121">_xlfn.IFS(
  ISNUMBER(SEARCH("Inițiativă - nivel elementar", E121)), 'Indicatori comportamentali'!$C$3,
  ISNUMBER(SEARCH("Inițiativă - nivel operațional", E121)), 'Indicatori comportamentali'!$C$4,
  ISNUMBER(SEARCH("Inițiativă - nivel extins", E121)), 'Indicatori comportamentali'!$C$5,
  ISNUMBER(SEARCH("Inițiativă - nivel strategic", E121)),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21" t="str">
        <f t="shared" si="15"/>
        <v>Poliţist local, grad superior</v>
      </c>
      <c r="K121" s="31" t="str" cm="1">
        <f t="array" ref="K121">_xlfn.IFS(
  ISNUMBER(SEARCH("Planificare și organizare - nivel elementar", E121)), 'Indicatori comportamentali'!$D$3,
  ISNUMBER(SEARCH("Planificare și organizare - nivel operațional", E121)), 'Indicatori comportamentali'!$D$4,
  ISNUMBER(SEARCH("Planificare și organizare - nivel extins", E121)), 'Indicatori comportamentali'!$D$5,
  ISNUMBER(SEARCH("Planificare și organizare - nivel strategic", E121)),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21" t="str">
        <f t="shared" si="16"/>
        <v>Poliţist local, grad superior</v>
      </c>
      <c r="M121" s="31" t="str" cm="1">
        <f t="array" ref="M121">_xlfn.IFS(
  ISNUMBER(SEARCH("Comunicare - nivel elementar", E121)), 'Indicatori comportamentali'!$E$3,
  ISNUMBER(SEARCH("Comunicare - nivel operațional", E121)), 'Indicatori comportamentali'!$E$4,
  ISNUMBER(SEARCH("Comunicare - nivel extins", E121)), 'Indicatori comportamentali'!$E$5,
  ISNUMBER(SEARCH("Comunicare - nivel strategic", E121)),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21" t="str">
        <f t="shared" si="17"/>
        <v>Poliţist local, grad superior</v>
      </c>
      <c r="O121" s="31" t="str" cm="1">
        <f t="array" ref="O121">_xlfn.IFS(
  ISNUMBER(SEARCH("Lucru în echipă - nivel elementar", E121)), 'Indicatori comportamentali'!$F$3,
  ISNUMBER(SEARCH("Lucru în echipă - nivel operațional", E121)), 'Indicatori comportamentali'!$F$4,
  ISNUMBER(SEARCH("Lucru în echipă - nivel extins", E121)), 'Indicatori comportamentali'!$F$5,
  ISNUMBER(SEARCH("Lucru în echipă - nivel strategic", E121)),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21" t="str">
        <f t="shared" si="18"/>
        <v>Poliţist local, grad superior</v>
      </c>
      <c r="Q121" s="31" t="str" cm="1">
        <f t="array" ref="Q121">_xlfn.IFS(
  ISNUMBER(SEARCH("Orientare către cetățean - nivel elementar", E121)), 'Indicatori comportamentali'!$G$3,
  ISNUMBER(SEARCH("Orientare către cetățean - nivel operațional", E121)), 'Indicatori comportamentali'!$G$4,
  ISNUMBER(SEARCH("Orientare către cetățean - nivel extins", E121)), 'Indicatori comportamentali'!$G$5,
  ISNUMBER(SEARCH("Orientare către cetățean - nivel strategic", E121)),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21" t="str">
        <f t="shared" si="19"/>
        <v>Poliţist local, grad superior</v>
      </c>
      <c r="S121" s="31" t="str" cm="1">
        <f t="array" ref="S121">_xlfn.IFS(
  ISNUMBER(SEARCH("Integritate - nivel elementar", E121)), 'Indicatori comportamentali'!$H$3,
  ISNUMBER(SEARCH("Integritate - nivel operațional", E121)), 'Indicatori comportamentali'!$H$4,
  ISNUMBER(SEARCH("Integritate - nivel extins", E121)), 'Indicatori comportamentali'!$H$5,
  ISNUMBER(SEARCH("Integritate - nivel strategic", E121)),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21" t="str">
        <f t="shared" si="20"/>
        <v>Poliţist local, grad superior</v>
      </c>
      <c r="U121" s="31" t="str" cm="1">
        <f t="array" ref="U121">_xlfn.IFS(
  ISNUMBER(SEARCH("Managementul performanței - nivel elementar", E121)), 'Indicatori comportamentali'!$I$3,
  ISNUMBER(SEARCH("Managementul performanței - nivel operațional", E121)), 'Indicatori comportamentali'!$I$4,
  ISNUMBER(SEARCH("Managementul performanței - nivel extins", E121)), 'Indicatori comportamentali'!$I$5,
  ISNUMBER(SEARCH("Managementul performanței - nivel strategic", E121)), 'Indicatori comportamentali'!$I$6,
  TRUE, "-"
)</f>
        <v>-</v>
      </c>
      <c r="V121" t="str">
        <f t="shared" si="21"/>
        <v>Poliţist local, grad superior</v>
      </c>
      <c r="W121" s="31" t="str" cm="1">
        <f t="array" ref="W121">_xlfn.IFS(
  ISNUMBER(SEARCH("Dezvoltarea echipei - nivel elementar", E121)), 'Indicatori comportamentali'!$J$3,
  ISNUMBER(SEARCH("Dezvoltarea echipei - nivel operațional", E121)), 'Indicatori comportamentali'!$J$4,
  ISNUMBER(SEARCH("Dezvoltarea echipei - nivel extins", E121)), 'Indicatori comportamentali'!$J$5,
  ISNUMBER(SEARCH("Dezvoltarea echipei - nivel strategic", E121)), 'Indicatori comportamentali'!$J$6,
  TRUE, "-"
)</f>
        <v>-</v>
      </c>
      <c r="X121" t="str">
        <f t="shared" si="22"/>
        <v>Poliţist local, grad superior</v>
      </c>
      <c r="Y121" s="31" t="str" cm="1">
        <f t="array" ref="Y121">_xlfn.IFS(
  ISNUMBER(SEARCH("Generarea angajamentului - nivel elementar", E121)), 'Indicatori comportamentali'!$K$3,
  ISNUMBER(SEARCH("Generarea angajamentului - nivel operațional", E121)), 'Indicatori comportamentali'!$K$4,
  ISNUMBER(SEARCH("Generarea angajamentului - nivel extins", E121)), 'Indicatori comportamentali'!$K$5,
  ISNUMBER(SEARCH("Generarea angajamentului - nivel strategic", E121)), 'Indicatori comportamentali'!$K$6,
  TRUE, "-"
)</f>
        <v>-</v>
      </c>
      <c r="Z121" t="str">
        <f t="shared" si="23"/>
        <v>Poliţist local, grad superior</v>
      </c>
      <c r="AA121" s="31" t="str" cm="1">
        <f t="array" ref="AA121">_xlfn.IFS(
  ISNUMBER(SEARCH("Promovarea inovației și inițierea schimbării - nivel elementar", E121)), 'Indicatori comportamentali'!$L$3,
  ISNUMBER(SEARCH("Promovarea inovației și inițierea schimbării - nivel operațional", E121)), 'Indicatori comportamentali'!$L$4,
  ISNUMBER(SEARCH("Promovarea inovației și inițierea schimbării - nivel extins", E121)), 'Indicatori comportamentali'!$L$5,
  ISNUMBER(SEARCH("Promovarea inovației și inițierea schimbării - nivel strategic", E121)), 'Indicatori comportamentali'!$L$6,
  TRUE, "-"
)</f>
        <v>-</v>
      </c>
    </row>
    <row r="122" spans="1:27" ht="158.4" x14ac:dyDescent="0.3">
      <c r="A122" t="s">
        <v>145</v>
      </c>
      <c r="B122" t="s">
        <v>73</v>
      </c>
      <c r="C122" t="s">
        <v>164</v>
      </c>
      <c r="D122" t="str">
        <f t="shared" si="24"/>
        <v>Inspector audiovizual, grad debutant</v>
      </c>
      <c r="E122" s="32" t="s">
        <v>79</v>
      </c>
      <c r="F122" t="str">
        <f t="shared" si="13"/>
        <v>Inspector audiovizual, grad debutant</v>
      </c>
      <c r="G122" s="31" t="str" cm="1">
        <f t="array" ref="G122">_xlfn.IFS(
  ISNUMBER(SEARCH("Rezolvarea de probleme și luarea deciziilor - nivel elementar", E122)), 'Indicatori comportamentali'!$B$3,
  ISNUMBER(SEARCH("Rezolvarea de probleme și luarea deciziilor - nivel operațional", E122)), 'Indicatori comportamentali'!$B$4,
  ISNUMBER(SEARCH("Rezolvarea de probleme și luarea deciziilor - nivel extins", E122)), 'Indicatori comportamentali'!$B$5,
  ISNUMBER(SEARCH("Rezolvarea de probleme și luarea deciziilor - nivel strategic", E122)),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22" t="str">
        <f t="shared" si="14"/>
        <v>Inspector audiovizual, grad debutant</v>
      </c>
      <c r="I122" s="31" t="str" cm="1">
        <f t="array" ref="I122">_xlfn.IFS(
  ISNUMBER(SEARCH("Inițiativă - nivel elementar", E122)), 'Indicatori comportamentali'!$C$3,
  ISNUMBER(SEARCH("Inițiativă - nivel operațional", E122)), 'Indicatori comportamentali'!$C$4,
  ISNUMBER(SEARCH("Inițiativă - nivel extins", E122)), 'Indicatori comportamentali'!$C$5,
  ISNUMBER(SEARCH("Inițiativă - nivel strategic", E122)),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22" t="str">
        <f t="shared" si="15"/>
        <v>Inspector audiovizual, grad debutant</v>
      </c>
      <c r="K122" s="31" t="str" cm="1">
        <f t="array" ref="K122">_xlfn.IFS(
  ISNUMBER(SEARCH("Planificare și organizare - nivel elementar", E122)), 'Indicatori comportamentali'!$D$3,
  ISNUMBER(SEARCH("Planificare și organizare - nivel operațional", E122)), 'Indicatori comportamentali'!$D$4,
  ISNUMBER(SEARCH("Planificare și organizare - nivel extins", E122)), 'Indicatori comportamentali'!$D$5,
  ISNUMBER(SEARCH("Planificare și organizare - nivel strategic", E122)),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22" t="str">
        <f t="shared" si="16"/>
        <v>Inspector audiovizual, grad debutant</v>
      </c>
      <c r="M122" s="31" t="str" cm="1">
        <f t="array" ref="M122">_xlfn.IFS(
  ISNUMBER(SEARCH("Comunicare - nivel elementar", E122)), 'Indicatori comportamentali'!$E$3,
  ISNUMBER(SEARCH("Comunicare - nivel operațional", E122)), 'Indicatori comportamentali'!$E$4,
  ISNUMBER(SEARCH("Comunicare - nivel extins", E122)), 'Indicatori comportamentali'!$E$5,
  ISNUMBER(SEARCH("Comunicare - nivel strategic", E122)),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22" t="str">
        <f t="shared" si="17"/>
        <v>Inspector audiovizual, grad debutant</v>
      </c>
      <c r="O122" s="31" t="str" cm="1">
        <f t="array" ref="O122">_xlfn.IFS(
  ISNUMBER(SEARCH("Lucru în echipă - nivel elementar", E122)), 'Indicatori comportamentali'!$F$3,
  ISNUMBER(SEARCH("Lucru în echipă - nivel operațional", E122)), 'Indicatori comportamentali'!$F$4,
  ISNUMBER(SEARCH("Lucru în echipă - nivel extins", E122)), 'Indicatori comportamentali'!$F$5,
  ISNUMBER(SEARCH("Lucru în echipă - nivel strategic", E122)),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22" t="str">
        <f t="shared" si="18"/>
        <v>Inspector audiovizual, grad debutant</v>
      </c>
      <c r="Q122" s="31" t="str" cm="1">
        <f t="array" ref="Q122">_xlfn.IFS(
  ISNUMBER(SEARCH("Orientare către cetățean - nivel elementar", E122)), 'Indicatori comportamentali'!$G$3,
  ISNUMBER(SEARCH("Orientare către cetățean - nivel operațional", E122)), 'Indicatori comportamentali'!$G$4,
  ISNUMBER(SEARCH("Orientare către cetățean - nivel extins", E122)), 'Indicatori comportamentali'!$G$5,
  ISNUMBER(SEARCH("Orientare către cetățean - nivel strategic", E122)),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22" t="str">
        <f t="shared" si="19"/>
        <v>Inspector audiovizual, grad debutant</v>
      </c>
      <c r="S122" s="31" t="str" cm="1">
        <f t="array" ref="S122">_xlfn.IFS(
  ISNUMBER(SEARCH("Integritate - nivel elementar", E122)), 'Indicatori comportamentali'!$H$3,
  ISNUMBER(SEARCH("Integritate - nivel operațional", E122)), 'Indicatori comportamentali'!$H$4,
  ISNUMBER(SEARCH("Integritate - nivel extins", E122)), 'Indicatori comportamentali'!$H$5,
  ISNUMBER(SEARCH("Integritate - nivel strategic", E122)),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22" t="str">
        <f t="shared" si="20"/>
        <v>Inspector audiovizual, grad debutant</v>
      </c>
      <c r="U122" s="31" t="str" cm="1">
        <f t="array" ref="U122">_xlfn.IFS(
  ISNUMBER(SEARCH("Managementul performanței - nivel elementar", E122)), 'Indicatori comportamentali'!$I$3,
  ISNUMBER(SEARCH("Managementul performanței - nivel operațional", E122)), 'Indicatori comportamentali'!$I$4,
  ISNUMBER(SEARCH("Managementul performanței - nivel extins", E122)), 'Indicatori comportamentali'!$I$5,
  ISNUMBER(SEARCH("Managementul performanței - nivel strategic", E122)), 'Indicatori comportamentali'!$I$6,
  TRUE, "-"
)</f>
        <v>-</v>
      </c>
      <c r="V122" t="str">
        <f t="shared" si="21"/>
        <v>Inspector audiovizual, grad debutant</v>
      </c>
      <c r="W122" s="31" t="str" cm="1">
        <f t="array" ref="W122">_xlfn.IFS(
  ISNUMBER(SEARCH("Dezvoltarea echipei - nivel elementar", E122)), 'Indicatori comportamentali'!$J$3,
  ISNUMBER(SEARCH("Dezvoltarea echipei - nivel operațional", E122)), 'Indicatori comportamentali'!$J$4,
  ISNUMBER(SEARCH("Dezvoltarea echipei - nivel extins", E122)), 'Indicatori comportamentali'!$J$5,
  ISNUMBER(SEARCH("Dezvoltarea echipei - nivel strategic", E122)), 'Indicatori comportamentali'!$J$6,
  TRUE, "-"
)</f>
        <v>-</v>
      </c>
      <c r="X122" t="str">
        <f t="shared" si="22"/>
        <v>Inspector audiovizual, grad debutant</v>
      </c>
      <c r="Y122" s="31" t="str" cm="1">
        <f t="array" ref="Y122">_xlfn.IFS(
  ISNUMBER(SEARCH("Generarea angajamentului - nivel elementar", E122)), 'Indicatori comportamentali'!$K$3,
  ISNUMBER(SEARCH("Generarea angajamentului - nivel operațional", E122)), 'Indicatori comportamentali'!$K$4,
  ISNUMBER(SEARCH("Generarea angajamentului - nivel extins", E122)), 'Indicatori comportamentali'!$K$5,
  ISNUMBER(SEARCH("Generarea angajamentului - nivel strategic", E122)), 'Indicatori comportamentali'!$K$6,
  TRUE, "-"
)</f>
        <v>-</v>
      </c>
      <c r="Z122" t="str">
        <f t="shared" si="23"/>
        <v>Inspector audiovizual, grad debutant</v>
      </c>
      <c r="AA122" s="31" t="str" cm="1">
        <f t="array" ref="AA122">_xlfn.IFS(
  ISNUMBER(SEARCH("Promovarea inovației și inițierea schimbării - nivel elementar", E122)), 'Indicatori comportamentali'!$L$3,
  ISNUMBER(SEARCH("Promovarea inovației și inițierea schimbării - nivel operațional", E122)), 'Indicatori comportamentali'!$L$4,
  ISNUMBER(SEARCH("Promovarea inovației și inițierea schimbării - nivel extins", E122)), 'Indicatori comportamentali'!$L$5,
  ISNUMBER(SEARCH("Promovarea inovației și inițierea schimbării - nivel strategic", E122)), 'Indicatori comportamentali'!$L$6,
  TRUE, "-"
)</f>
        <v>-</v>
      </c>
    </row>
    <row r="123" spans="1:27" ht="158.4" x14ac:dyDescent="0.3">
      <c r="A123" t="s">
        <v>145</v>
      </c>
      <c r="B123" t="s">
        <v>74</v>
      </c>
      <c r="C123" t="s">
        <v>164</v>
      </c>
      <c r="D123" t="str">
        <f t="shared" si="24"/>
        <v>Inspector audiovizual, grad asistent</v>
      </c>
      <c r="E123" s="32" t="s">
        <v>79</v>
      </c>
      <c r="F123" t="str">
        <f t="shared" si="13"/>
        <v>Inspector audiovizual, grad asistent</v>
      </c>
      <c r="G123" s="31" t="str" cm="1">
        <f t="array" ref="G123">_xlfn.IFS(
  ISNUMBER(SEARCH("Rezolvarea de probleme și luarea deciziilor - nivel elementar", E123)), 'Indicatori comportamentali'!$B$3,
  ISNUMBER(SEARCH("Rezolvarea de probleme și luarea deciziilor - nivel operațional", E123)), 'Indicatori comportamentali'!$B$4,
  ISNUMBER(SEARCH("Rezolvarea de probleme și luarea deciziilor - nivel extins", E123)), 'Indicatori comportamentali'!$B$5,
  ISNUMBER(SEARCH("Rezolvarea de probleme și luarea deciziilor - nivel strategic", E123)),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23" t="str">
        <f t="shared" si="14"/>
        <v>Inspector audiovizual, grad asistent</v>
      </c>
      <c r="I123" s="31" t="str" cm="1">
        <f t="array" ref="I123">_xlfn.IFS(
  ISNUMBER(SEARCH("Inițiativă - nivel elementar", E123)), 'Indicatori comportamentali'!$C$3,
  ISNUMBER(SEARCH("Inițiativă - nivel operațional", E123)), 'Indicatori comportamentali'!$C$4,
  ISNUMBER(SEARCH("Inițiativă - nivel extins", E123)), 'Indicatori comportamentali'!$C$5,
  ISNUMBER(SEARCH("Inițiativă - nivel strategic", E123)),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23" t="str">
        <f t="shared" si="15"/>
        <v>Inspector audiovizual, grad asistent</v>
      </c>
      <c r="K123" s="31" t="str" cm="1">
        <f t="array" ref="K123">_xlfn.IFS(
  ISNUMBER(SEARCH("Planificare și organizare - nivel elementar", E123)), 'Indicatori comportamentali'!$D$3,
  ISNUMBER(SEARCH("Planificare și organizare - nivel operațional", E123)), 'Indicatori comportamentali'!$D$4,
  ISNUMBER(SEARCH("Planificare și organizare - nivel extins", E123)), 'Indicatori comportamentali'!$D$5,
  ISNUMBER(SEARCH("Planificare și organizare - nivel strategic", E123)),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23" t="str">
        <f t="shared" si="16"/>
        <v>Inspector audiovizual, grad asistent</v>
      </c>
      <c r="M123" s="31" t="str" cm="1">
        <f t="array" ref="M123">_xlfn.IFS(
  ISNUMBER(SEARCH("Comunicare - nivel elementar", E123)), 'Indicatori comportamentali'!$E$3,
  ISNUMBER(SEARCH("Comunicare - nivel operațional", E123)), 'Indicatori comportamentali'!$E$4,
  ISNUMBER(SEARCH("Comunicare - nivel extins", E123)), 'Indicatori comportamentali'!$E$5,
  ISNUMBER(SEARCH("Comunicare - nivel strategic", E123)),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23" t="str">
        <f t="shared" si="17"/>
        <v>Inspector audiovizual, grad asistent</v>
      </c>
      <c r="O123" s="31" t="str" cm="1">
        <f t="array" ref="O123">_xlfn.IFS(
  ISNUMBER(SEARCH("Lucru în echipă - nivel elementar", E123)), 'Indicatori comportamentali'!$F$3,
  ISNUMBER(SEARCH("Lucru în echipă - nivel operațional", E123)), 'Indicatori comportamentali'!$F$4,
  ISNUMBER(SEARCH("Lucru în echipă - nivel extins", E123)), 'Indicatori comportamentali'!$F$5,
  ISNUMBER(SEARCH("Lucru în echipă - nivel strategic", E123)),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23" t="str">
        <f t="shared" si="18"/>
        <v>Inspector audiovizual, grad asistent</v>
      </c>
      <c r="Q123" s="31" t="str" cm="1">
        <f t="array" ref="Q123">_xlfn.IFS(
  ISNUMBER(SEARCH("Orientare către cetățean - nivel elementar", E123)), 'Indicatori comportamentali'!$G$3,
  ISNUMBER(SEARCH("Orientare către cetățean - nivel operațional", E123)), 'Indicatori comportamentali'!$G$4,
  ISNUMBER(SEARCH("Orientare către cetățean - nivel extins", E123)), 'Indicatori comportamentali'!$G$5,
  ISNUMBER(SEARCH("Orientare către cetățean - nivel strategic", E123)),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23" t="str">
        <f t="shared" si="19"/>
        <v>Inspector audiovizual, grad asistent</v>
      </c>
      <c r="S123" s="31" t="str" cm="1">
        <f t="array" ref="S123">_xlfn.IFS(
  ISNUMBER(SEARCH("Integritate - nivel elementar", E123)), 'Indicatori comportamentali'!$H$3,
  ISNUMBER(SEARCH("Integritate - nivel operațional", E123)), 'Indicatori comportamentali'!$H$4,
  ISNUMBER(SEARCH("Integritate - nivel extins", E123)), 'Indicatori comportamentali'!$H$5,
  ISNUMBER(SEARCH("Integritate - nivel strategic", E123)),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23" t="str">
        <f t="shared" si="20"/>
        <v>Inspector audiovizual, grad asistent</v>
      </c>
      <c r="U123" s="31" t="str" cm="1">
        <f t="array" ref="U123">_xlfn.IFS(
  ISNUMBER(SEARCH("Managementul performanței - nivel elementar", E123)), 'Indicatori comportamentali'!$I$3,
  ISNUMBER(SEARCH("Managementul performanței - nivel operațional", E123)), 'Indicatori comportamentali'!$I$4,
  ISNUMBER(SEARCH("Managementul performanței - nivel extins", E123)), 'Indicatori comportamentali'!$I$5,
  ISNUMBER(SEARCH("Managementul performanței - nivel strategic", E123)), 'Indicatori comportamentali'!$I$6,
  TRUE, "-"
)</f>
        <v>-</v>
      </c>
      <c r="V123" t="str">
        <f t="shared" si="21"/>
        <v>Inspector audiovizual, grad asistent</v>
      </c>
      <c r="W123" s="31" t="str" cm="1">
        <f t="array" ref="W123">_xlfn.IFS(
  ISNUMBER(SEARCH("Dezvoltarea echipei - nivel elementar", E123)), 'Indicatori comportamentali'!$J$3,
  ISNUMBER(SEARCH("Dezvoltarea echipei - nivel operațional", E123)), 'Indicatori comportamentali'!$J$4,
  ISNUMBER(SEARCH("Dezvoltarea echipei - nivel extins", E123)), 'Indicatori comportamentali'!$J$5,
  ISNUMBER(SEARCH("Dezvoltarea echipei - nivel strategic", E123)), 'Indicatori comportamentali'!$J$6,
  TRUE, "-"
)</f>
        <v>-</v>
      </c>
      <c r="X123" t="str">
        <f t="shared" si="22"/>
        <v>Inspector audiovizual, grad asistent</v>
      </c>
      <c r="Y123" s="31" t="str" cm="1">
        <f t="array" ref="Y123">_xlfn.IFS(
  ISNUMBER(SEARCH("Generarea angajamentului - nivel elementar", E123)), 'Indicatori comportamentali'!$K$3,
  ISNUMBER(SEARCH("Generarea angajamentului - nivel operațional", E123)), 'Indicatori comportamentali'!$K$4,
  ISNUMBER(SEARCH("Generarea angajamentului - nivel extins", E123)), 'Indicatori comportamentali'!$K$5,
  ISNUMBER(SEARCH("Generarea angajamentului - nivel strategic", E123)), 'Indicatori comportamentali'!$K$6,
  TRUE, "-"
)</f>
        <v>-</v>
      </c>
      <c r="Z123" t="str">
        <f t="shared" si="23"/>
        <v>Inspector audiovizual, grad asistent</v>
      </c>
      <c r="AA123" s="31" t="str" cm="1">
        <f t="array" ref="AA123">_xlfn.IFS(
  ISNUMBER(SEARCH("Promovarea inovației și inițierea schimbării - nivel elementar", E123)), 'Indicatori comportamentali'!$L$3,
  ISNUMBER(SEARCH("Promovarea inovației și inițierea schimbării - nivel operațional", E123)), 'Indicatori comportamentali'!$L$4,
  ISNUMBER(SEARCH("Promovarea inovației și inițierea schimbării - nivel extins", E123)), 'Indicatori comportamentali'!$L$5,
  ISNUMBER(SEARCH("Promovarea inovației și inițierea schimbării - nivel strategic", E123)), 'Indicatori comportamentali'!$L$6,
  TRUE, "-"
)</f>
        <v>-</v>
      </c>
    </row>
    <row r="124" spans="1:27" ht="172.8" x14ac:dyDescent="0.3">
      <c r="A124" t="s">
        <v>145</v>
      </c>
      <c r="B124" t="s">
        <v>75</v>
      </c>
      <c r="C124" t="s">
        <v>164</v>
      </c>
      <c r="D124" t="str">
        <f t="shared" si="24"/>
        <v>Inspector audiovizual, grad principal</v>
      </c>
      <c r="E124" s="32" t="s">
        <v>78</v>
      </c>
      <c r="F124" t="str">
        <f t="shared" si="13"/>
        <v>Inspector audiovizual, grad principal</v>
      </c>
      <c r="G124" s="31" t="str" cm="1">
        <f t="array" ref="G124">_xlfn.IFS(
  ISNUMBER(SEARCH("Rezolvarea de probleme și luarea deciziilor - nivel elementar", E124)), 'Indicatori comportamentali'!$B$3,
  ISNUMBER(SEARCH("Rezolvarea de probleme și luarea deciziilor - nivel operațional", E124)), 'Indicatori comportamentali'!$B$4,
  ISNUMBER(SEARCH("Rezolvarea de probleme și luarea deciziilor - nivel extins", E124)), 'Indicatori comportamentali'!$B$5,
  ISNUMBER(SEARCH("Rezolvarea de probleme și luarea deciziilor - nivel strategic", E124)),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24" t="str">
        <f t="shared" si="14"/>
        <v>Inspector audiovizual, grad principal</v>
      </c>
      <c r="I124" s="31" t="str" cm="1">
        <f t="array" ref="I124">_xlfn.IFS(
  ISNUMBER(SEARCH("Inițiativă - nivel elementar", E124)), 'Indicatori comportamentali'!$C$3,
  ISNUMBER(SEARCH("Inițiativă - nivel operațional", E124)), 'Indicatori comportamentali'!$C$4,
  ISNUMBER(SEARCH("Inițiativă - nivel extins", E124)), 'Indicatori comportamentali'!$C$5,
  ISNUMBER(SEARCH("Inițiativă - nivel strategic", E124)),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24" t="str">
        <f t="shared" si="15"/>
        <v>Inspector audiovizual, grad principal</v>
      </c>
      <c r="K124" s="31" t="str" cm="1">
        <f t="array" ref="K124">_xlfn.IFS(
  ISNUMBER(SEARCH("Planificare și organizare - nivel elementar", E124)), 'Indicatori comportamentali'!$D$3,
  ISNUMBER(SEARCH("Planificare și organizare - nivel operațional", E124)), 'Indicatori comportamentali'!$D$4,
  ISNUMBER(SEARCH("Planificare și organizare - nivel extins", E124)), 'Indicatori comportamentali'!$D$5,
  ISNUMBER(SEARCH("Planificare și organizare - nivel strategic", E124)),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24" t="str">
        <f t="shared" si="16"/>
        <v>Inspector audiovizual, grad principal</v>
      </c>
      <c r="M124" s="31" t="str" cm="1">
        <f t="array" ref="M124">_xlfn.IFS(
  ISNUMBER(SEARCH("Comunicare - nivel elementar", E124)), 'Indicatori comportamentali'!$E$3,
  ISNUMBER(SEARCH("Comunicare - nivel operațional", E124)), 'Indicatori comportamentali'!$E$4,
  ISNUMBER(SEARCH("Comunicare - nivel extins", E124)), 'Indicatori comportamentali'!$E$5,
  ISNUMBER(SEARCH("Comunicare - nivel strategic", E124)),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24" t="str">
        <f t="shared" si="17"/>
        <v>Inspector audiovizual, grad principal</v>
      </c>
      <c r="O124" s="31" t="str" cm="1">
        <f t="array" ref="O124">_xlfn.IFS(
  ISNUMBER(SEARCH("Lucru în echipă - nivel elementar", E124)), 'Indicatori comportamentali'!$F$3,
  ISNUMBER(SEARCH("Lucru în echipă - nivel operațional", E124)), 'Indicatori comportamentali'!$F$4,
  ISNUMBER(SEARCH("Lucru în echipă - nivel extins", E124)), 'Indicatori comportamentali'!$F$5,
  ISNUMBER(SEARCH("Lucru în echipă - nivel strategic", E124)),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24" t="str">
        <f t="shared" si="18"/>
        <v>Inspector audiovizual, grad principal</v>
      </c>
      <c r="Q124" s="31" t="str" cm="1">
        <f t="array" ref="Q124">_xlfn.IFS(
  ISNUMBER(SEARCH("Orientare către cetățean - nivel elementar", E124)), 'Indicatori comportamentali'!$G$3,
  ISNUMBER(SEARCH("Orientare către cetățean - nivel operațional", E124)), 'Indicatori comportamentali'!$G$4,
  ISNUMBER(SEARCH("Orientare către cetățean - nivel extins", E124)), 'Indicatori comportamentali'!$G$5,
  ISNUMBER(SEARCH("Orientare către cetățean - nivel strategic", E124)),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24" t="str">
        <f t="shared" si="19"/>
        <v>Inspector audiovizual, grad principal</v>
      </c>
      <c r="S124" s="31" t="str" cm="1">
        <f t="array" ref="S124">_xlfn.IFS(
  ISNUMBER(SEARCH("Integritate - nivel elementar", E124)), 'Indicatori comportamentali'!$H$3,
  ISNUMBER(SEARCH("Integritate - nivel operațional", E124)), 'Indicatori comportamentali'!$H$4,
  ISNUMBER(SEARCH("Integritate - nivel extins", E124)), 'Indicatori comportamentali'!$H$5,
  ISNUMBER(SEARCH("Integritate - nivel strategic", E124)),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24" t="str">
        <f t="shared" si="20"/>
        <v>Inspector audiovizual, grad principal</v>
      </c>
      <c r="U124" s="31" t="str" cm="1">
        <f t="array" ref="U124">_xlfn.IFS(
  ISNUMBER(SEARCH("Managementul performanței - nivel elementar", E124)), 'Indicatori comportamentali'!$I$3,
  ISNUMBER(SEARCH("Managementul performanței - nivel operațional", E124)), 'Indicatori comportamentali'!$I$4,
  ISNUMBER(SEARCH("Managementul performanței - nivel extins", E124)), 'Indicatori comportamentali'!$I$5,
  ISNUMBER(SEARCH("Managementul performanței - nivel strategic", E124)), 'Indicatori comportamentali'!$I$6,
  TRUE, "-"
)</f>
        <v>-</v>
      </c>
      <c r="V124" t="str">
        <f t="shared" si="21"/>
        <v>Inspector audiovizual, grad principal</v>
      </c>
      <c r="W124" s="31" t="str" cm="1">
        <f t="array" ref="W124">_xlfn.IFS(
  ISNUMBER(SEARCH("Dezvoltarea echipei - nivel elementar", E124)), 'Indicatori comportamentali'!$J$3,
  ISNUMBER(SEARCH("Dezvoltarea echipei - nivel operațional", E124)), 'Indicatori comportamentali'!$J$4,
  ISNUMBER(SEARCH("Dezvoltarea echipei - nivel extins", E124)), 'Indicatori comportamentali'!$J$5,
  ISNUMBER(SEARCH("Dezvoltarea echipei - nivel strategic", E124)), 'Indicatori comportamentali'!$J$6,
  TRUE, "-"
)</f>
        <v>-</v>
      </c>
      <c r="X124" t="str">
        <f t="shared" si="22"/>
        <v>Inspector audiovizual, grad principal</v>
      </c>
      <c r="Y124" s="31" t="str" cm="1">
        <f t="array" ref="Y124">_xlfn.IFS(
  ISNUMBER(SEARCH("Generarea angajamentului - nivel elementar", E124)), 'Indicatori comportamentali'!$K$3,
  ISNUMBER(SEARCH("Generarea angajamentului - nivel operațional", E124)), 'Indicatori comportamentali'!$K$4,
  ISNUMBER(SEARCH("Generarea angajamentului - nivel extins", E124)), 'Indicatori comportamentali'!$K$5,
  ISNUMBER(SEARCH("Generarea angajamentului - nivel strategic", E124)), 'Indicatori comportamentali'!$K$6,
  TRUE, "-"
)</f>
        <v>-</v>
      </c>
      <c r="Z124" t="str">
        <f t="shared" si="23"/>
        <v>Inspector audiovizual, grad principal</v>
      </c>
      <c r="AA124" s="31" t="str" cm="1">
        <f t="array" ref="AA124">_xlfn.IFS(
  ISNUMBER(SEARCH("Promovarea inovației și inițierea schimbării - nivel elementar", E124)), 'Indicatori comportamentali'!$L$3,
  ISNUMBER(SEARCH("Promovarea inovației și inițierea schimbării - nivel operațional", E124)), 'Indicatori comportamentali'!$L$4,
  ISNUMBER(SEARCH("Promovarea inovației și inițierea schimbării - nivel extins", E124)), 'Indicatori comportamentali'!$L$5,
  ISNUMBER(SEARCH("Promovarea inovației și inițierea schimbării - nivel strategic", E124)), 'Indicatori comportamentali'!$L$6,
  TRUE, "-"
)</f>
        <v>-</v>
      </c>
    </row>
    <row r="125" spans="1:27" ht="172.8" x14ac:dyDescent="0.3">
      <c r="A125" t="s">
        <v>145</v>
      </c>
      <c r="B125" t="s">
        <v>76</v>
      </c>
      <c r="C125" t="s">
        <v>164</v>
      </c>
      <c r="D125" t="str">
        <f t="shared" si="24"/>
        <v>Inspector audiovizual, grad superior</v>
      </c>
      <c r="E125" s="32" t="s">
        <v>78</v>
      </c>
      <c r="F125" t="str">
        <f t="shared" si="13"/>
        <v>Inspector audiovizual, grad superior</v>
      </c>
      <c r="G125" s="31" t="str" cm="1">
        <f t="array" ref="G125">_xlfn.IFS(
  ISNUMBER(SEARCH("Rezolvarea de probleme și luarea deciziilor - nivel elementar", E125)), 'Indicatori comportamentali'!$B$3,
  ISNUMBER(SEARCH("Rezolvarea de probleme și luarea deciziilor - nivel operațional", E125)), 'Indicatori comportamentali'!$B$4,
  ISNUMBER(SEARCH("Rezolvarea de probleme și luarea deciziilor - nivel extins", E125)), 'Indicatori comportamentali'!$B$5,
  ISNUMBER(SEARCH("Rezolvarea de probleme și luarea deciziilor - nivel strategic", E125)),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25" t="str">
        <f t="shared" si="14"/>
        <v>Inspector audiovizual, grad superior</v>
      </c>
      <c r="I125" s="31" t="str" cm="1">
        <f t="array" ref="I125">_xlfn.IFS(
  ISNUMBER(SEARCH("Inițiativă - nivel elementar", E125)), 'Indicatori comportamentali'!$C$3,
  ISNUMBER(SEARCH("Inițiativă - nivel operațional", E125)), 'Indicatori comportamentali'!$C$4,
  ISNUMBER(SEARCH("Inițiativă - nivel extins", E125)), 'Indicatori comportamentali'!$C$5,
  ISNUMBER(SEARCH("Inițiativă - nivel strategic", E125)),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25" t="str">
        <f t="shared" si="15"/>
        <v>Inspector audiovizual, grad superior</v>
      </c>
      <c r="K125" s="31" t="str" cm="1">
        <f t="array" ref="K125">_xlfn.IFS(
  ISNUMBER(SEARCH("Planificare și organizare - nivel elementar", E125)), 'Indicatori comportamentali'!$D$3,
  ISNUMBER(SEARCH("Planificare și organizare - nivel operațional", E125)), 'Indicatori comportamentali'!$D$4,
  ISNUMBER(SEARCH("Planificare și organizare - nivel extins", E125)), 'Indicatori comportamentali'!$D$5,
  ISNUMBER(SEARCH("Planificare și organizare - nivel strategic", E125)),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25" t="str">
        <f t="shared" si="16"/>
        <v>Inspector audiovizual, grad superior</v>
      </c>
      <c r="M125" s="31" t="str" cm="1">
        <f t="array" ref="M125">_xlfn.IFS(
  ISNUMBER(SEARCH("Comunicare - nivel elementar", E125)), 'Indicatori comportamentali'!$E$3,
  ISNUMBER(SEARCH("Comunicare - nivel operațional", E125)), 'Indicatori comportamentali'!$E$4,
  ISNUMBER(SEARCH("Comunicare - nivel extins", E125)), 'Indicatori comportamentali'!$E$5,
  ISNUMBER(SEARCH("Comunicare - nivel strategic", E125)),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25" t="str">
        <f t="shared" si="17"/>
        <v>Inspector audiovizual, grad superior</v>
      </c>
      <c r="O125" s="31" t="str" cm="1">
        <f t="array" ref="O125">_xlfn.IFS(
  ISNUMBER(SEARCH("Lucru în echipă - nivel elementar", E125)), 'Indicatori comportamentali'!$F$3,
  ISNUMBER(SEARCH("Lucru în echipă - nivel operațional", E125)), 'Indicatori comportamentali'!$F$4,
  ISNUMBER(SEARCH("Lucru în echipă - nivel extins", E125)), 'Indicatori comportamentali'!$F$5,
  ISNUMBER(SEARCH("Lucru în echipă - nivel strategic", E125)),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25" t="str">
        <f t="shared" si="18"/>
        <v>Inspector audiovizual, grad superior</v>
      </c>
      <c r="Q125" s="31" t="str" cm="1">
        <f t="array" ref="Q125">_xlfn.IFS(
  ISNUMBER(SEARCH("Orientare către cetățean - nivel elementar", E125)), 'Indicatori comportamentali'!$G$3,
  ISNUMBER(SEARCH("Orientare către cetățean - nivel operațional", E125)), 'Indicatori comportamentali'!$G$4,
  ISNUMBER(SEARCH("Orientare către cetățean - nivel extins", E125)), 'Indicatori comportamentali'!$G$5,
  ISNUMBER(SEARCH("Orientare către cetățean - nivel strategic", E125)),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25" t="str">
        <f t="shared" si="19"/>
        <v>Inspector audiovizual, grad superior</v>
      </c>
      <c r="S125" s="31" t="str" cm="1">
        <f t="array" ref="S125">_xlfn.IFS(
  ISNUMBER(SEARCH("Integritate - nivel elementar", E125)), 'Indicatori comportamentali'!$H$3,
  ISNUMBER(SEARCH("Integritate - nivel operațional", E125)), 'Indicatori comportamentali'!$H$4,
  ISNUMBER(SEARCH("Integritate - nivel extins", E125)), 'Indicatori comportamentali'!$H$5,
  ISNUMBER(SEARCH("Integritate - nivel strategic", E125)),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25" t="str">
        <f t="shared" si="20"/>
        <v>Inspector audiovizual, grad superior</v>
      </c>
      <c r="U125" s="31" t="str" cm="1">
        <f t="array" ref="U125">_xlfn.IFS(
  ISNUMBER(SEARCH("Managementul performanței - nivel elementar", E125)), 'Indicatori comportamentali'!$I$3,
  ISNUMBER(SEARCH("Managementul performanței - nivel operațional", E125)), 'Indicatori comportamentali'!$I$4,
  ISNUMBER(SEARCH("Managementul performanței - nivel extins", E125)), 'Indicatori comportamentali'!$I$5,
  ISNUMBER(SEARCH("Managementul performanței - nivel strategic", E125)), 'Indicatori comportamentali'!$I$6,
  TRUE, "-"
)</f>
        <v>-</v>
      </c>
      <c r="V125" t="str">
        <f t="shared" si="21"/>
        <v>Inspector audiovizual, grad superior</v>
      </c>
      <c r="W125" s="31" t="str" cm="1">
        <f t="array" ref="W125">_xlfn.IFS(
  ISNUMBER(SEARCH("Dezvoltarea echipei - nivel elementar", E125)), 'Indicatori comportamentali'!$J$3,
  ISNUMBER(SEARCH("Dezvoltarea echipei - nivel operațional", E125)), 'Indicatori comportamentali'!$J$4,
  ISNUMBER(SEARCH("Dezvoltarea echipei - nivel extins", E125)), 'Indicatori comportamentali'!$J$5,
  ISNUMBER(SEARCH("Dezvoltarea echipei - nivel strategic", E125)), 'Indicatori comportamentali'!$J$6,
  TRUE, "-"
)</f>
        <v>-</v>
      </c>
      <c r="X125" t="str">
        <f t="shared" si="22"/>
        <v>Inspector audiovizual, grad superior</v>
      </c>
      <c r="Y125" s="31" t="str" cm="1">
        <f t="array" ref="Y125">_xlfn.IFS(
  ISNUMBER(SEARCH("Generarea angajamentului - nivel elementar", E125)), 'Indicatori comportamentali'!$K$3,
  ISNUMBER(SEARCH("Generarea angajamentului - nivel operațional", E125)), 'Indicatori comportamentali'!$K$4,
  ISNUMBER(SEARCH("Generarea angajamentului - nivel extins", E125)), 'Indicatori comportamentali'!$K$5,
  ISNUMBER(SEARCH("Generarea angajamentului - nivel strategic", E125)), 'Indicatori comportamentali'!$K$6,
  TRUE, "-"
)</f>
        <v>-</v>
      </c>
      <c r="Z125" t="str">
        <f t="shared" si="23"/>
        <v>Inspector audiovizual, grad superior</v>
      </c>
      <c r="AA125" s="31" t="str" cm="1">
        <f t="array" ref="AA125">_xlfn.IFS(
  ISNUMBER(SEARCH("Promovarea inovației și inițierea schimbării - nivel elementar", E125)), 'Indicatori comportamentali'!$L$3,
  ISNUMBER(SEARCH("Promovarea inovației și inițierea schimbării - nivel operațional", E125)), 'Indicatori comportamentali'!$L$4,
  ISNUMBER(SEARCH("Promovarea inovației și inițierea schimbării - nivel extins", E125)), 'Indicatori comportamentali'!$L$5,
  ISNUMBER(SEARCH("Promovarea inovației și inițierea schimbării - nivel strategic", E125)), 'Indicatori comportamentali'!$L$6,
  TRUE, "-"
)</f>
        <v>-</v>
      </c>
    </row>
    <row r="126" spans="1:27" ht="158.4" x14ac:dyDescent="0.3">
      <c r="A126" t="s">
        <v>146</v>
      </c>
      <c r="B126" t="s">
        <v>73</v>
      </c>
      <c r="C126" t="s">
        <v>164</v>
      </c>
      <c r="D126" t="str">
        <f t="shared" si="24"/>
        <v>Inspector de concurenţă, grad debutant</v>
      </c>
      <c r="E126" s="32" t="s">
        <v>79</v>
      </c>
      <c r="F126" t="str">
        <f t="shared" si="13"/>
        <v>Inspector de concurenţă, grad debutant</v>
      </c>
      <c r="G126" s="31" t="str" cm="1">
        <f t="array" ref="G126">_xlfn.IFS(
  ISNUMBER(SEARCH("Rezolvarea de probleme și luarea deciziilor - nivel elementar", E126)), 'Indicatori comportamentali'!$B$3,
  ISNUMBER(SEARCH("Rezolvarea de probleme și luarea deciziilor - nivel operațional", E126)), 'Indicatori comportamentali'!$B$4,
  ISNUMBER(SEARCH("Rezolvarea de probleme și luarea deciziilor - nivel extins", E126)), 'Indicatori comportamentali'!$B$5,
  ISNUMBER(SEARCH("Rezolvarea de probleme și luarea deciziilor - nivel strategic", E126)),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26" t="str">
        <f t="shared" si="14"/>
        <v>Inspector de concurenţă, grad debutant</v>
      </c>
      <c r="I126" s="31" t="str" cm="1">
        <f t="array" ref="I126">_xlfn.IFS(
  ISNUMBER(SEARCH("Inițiativă - nivel elementar", E126)), 'Indicatori comportamentali'!$C$3,
  ISNUMBER(SEARCH("Inițiativă - nivel operațional", E126)), 'Indicatori comportamentali'!$C$4,
  ISNUMBER(SEARCH("Inițiativă - nivel extins", E126)), 'Indicatori comportamentali'!$C$5,
  ISNUMBER(SEARCH("Inițiativă - nivel strategic", E126)),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26" t="str">
        <f t="shared" si="15"/>
        <v>Inspector de concurenţă, grad debutant</v>
      </c>
      <c r="K126" s="31" t="str" cm="1">
        <f t="array" ref="K126">_xlfn.IFS(
  ISNUMBER(SEARCH("Planificare și organizare - nivel elementar", E126)), 'Indicatori comportamentali'!$D$3,
  ISNUMBER(SEARCH("Planificare și organizare - nivel operațional", E126)), 'Indicatori comportamentali'!$D$4,
  ISNUMBER(SEARCH("Planificare și organizare - nivel extins", E126)), 'Indicatori comportamentali'!$D$5,
  ISNUMBER(SEARCH("Planificare și organizare - nivel strategic", E126)),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26" t="str">
        <f t="shared" si="16"/>
        <v>Inspector de concurenţă, grad debutant</v>
      </c>
      <c r="M126" s="31" t="str" cm="1">
        <f t="array" ref="M126">_xlfn.IFS(
  ISNUMBER(SEARCH("Comunicare - nivel elementar", E126)), 'Indicatori comportamentali'!$E$3,
  ISNUMBER(SEARCH("Comunicare - nivel operațional", E126)), 'Indicatori comportamentali'!$E$4,
  ISNUMBER(SEARCH("Comunicare - nivel extins", E126)), 'Indicatori comportamentali'!$E$5,
  ISNUMBER(SEARCH("Comunicare - nivel strategic", E126)),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26" t="str">
        <f t="shared" si="17"/>
        <v>Inspector de concurenţă, grad debutant</v>
      </c>
      <c r="O126" s="31" t="str" cm="1">
        <f t="array" ref="O126">_xlfn.IFS(
  ISNUMBER(SEARCH("Lucru în echipă - nivel elementar", E126)), 'Indicatori comportamentali'!$F$3,
  ISNUMBER(SEARCH("Lucru în echipă - nivel operațional", E126)), 'Indicatori comportamentali'!$F$4,
  ISNUMBER(SEARCH("Lucru în echipă - nivel extins", E126)), 'Indicatori comportamentali'!$F$5,
  ISNUMBER(SEARCH("Lucru în echipă - nivel strategic", E126)),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26" t="str">
        <f t="shared" si="18"/>
        <v>Inspector de concurenţă, grad debutant</v>
      </c>
      <c r="Q126" s="31" t="str" cm="1">
        <f t="array" ref="Q126">_xlfn.IFS(
  ISNUMBER(SEARCH("Orientare către cetățean - nivel elementar", E126)), 'Indicatori comportamentali'!$G$3,
  ISNUMBER(SEARCH("Orientare către cetățean - nivel operațional", E126)), 'Indicatori comportamentali'!$G$4,
  ISNUMBER(SEARCH("Orientare către cetățean - nivel extins", E126)), 'Indicatori comportamentali'!$G$5,
  ISNUMBER(SEARCH("Orientare către cetățean - nivel strategic", E126)),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26" t="str">
        <f t="shared" si="19"/>
        <v>Inspector de concurenţă, grad debutant</v>
      </c>
      <c r="S126" s="31" t="str" cm="1">
        <f t="array" ref="S126">_xlfn.IFS(
  ISNUMBER(SEARCH("Integritate - nivel elementar", E126)), 'Indicatori comportamentali'!$H$3,
  ISNUMBER(SEARCH("Integritate - nivel operațional", E126)), 'Indicatori comportamentali'!$H$4,
  ISNUMBER(SEARCH("Integritate - nivel extins", E126)), 'Indicatori comportamentali'!$H$5,
  ISNUMBER(SEARCH("Integritate - nivel strategic", E126)),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26" t="str">
        <f t="shared" si="20"/>
        <v>Inspector de concurenţă, grad debutant</v>
      </c>
      <c r="U126" s="31" t="str" cm="1">
        <f t="array" ref="U126">_xlfn.IFS(
  ISNUMBER(SEARCH("Managementul performanței - nivel elementar", E126)), 'Indicatori comportamentali'!$I$3,
  ISNUMBER(SEARCH("Managementul performanței - nivel operațional", E126)), 'Indicatori comportamentali'!$I$4,
  ISNUMBER(SEARCH("Managementul performanței - nivel extins", E126)), 'Indicatori comportamentali'!$I$5,
  ISNUMBER(SEARCH("Managementul performanței - nivel strategic", E126)), 'Indicatori comportamentali'!$I$6,
  TRUE, "-"
)</f>
        <v>-</v>
      </c>
      <c r="V126" t="str">
        <f t="shared" si="21"/>
        <v>Inspector de concurenţă, grad debutant</v>
      </c>
      <c r="W126" s="31" t="str" cm="1">
        <f t="array" ref="W126">_xlfn.IFS(
  ISNUMBER(SEARCH("Dezvoltarea echipei - nivel elementar", E126)), 'Indicatori comportamentali'!$J$3,
  ISNUMBER(SEARCH("Dezvoltarea echipei - nivel operațional", E126)), 'Indicatori comportamentali'!$J$4,
  ISNUMBER(SEARCH("Dezvoltarea echipei - nivel extins", E126)), 'Indicatori comportamentali'!$J$5,
  ISNUMBER(SEARCH("Dezvoltarea echipei - nivel strategic", E126)), 'Indicatori comportamentali'!$J$6,
  TRUE, "-"
)</f>
        <v>-</v>
      </c>
      <c r="X126" t="str">
        <f t="shared" si="22"/>
        <v>Inspector de concurenţă, grad debutant</v>
      </c>
      <c r="Y126" s="31" t="str" cm="1">
        <f t="array" ref="Y126">_xlfn.IFS(
  ISNUMBER(SEARCH("Generarea angajamentului - nivel elementar", E126)), 'Indicatori comportamentali'!$K$3,
  ISNUMBER(SEARCH("Generarea angajamentului - nivel operațional", E126)), 'Indicatori comportamentali'!$K$4,
  ISNUMBER(SEARCH("Generarea angajamentului - nivel extins", E126)), 'Indicatori comportamentali'!$K$5,
  ISNUMBER(SEARCH("Generarea angajamentului - nivel strategic", E126)), 'Indicatori comportamentali'!$K$6,
  TRUE, "-"
)</f>
        <v>-</v>
      </c>
      <c r="Z126" t="str">
        <f t="shared" si="23"/>
        <v>Inspector de concurenţă, grad debutant</v>
      </c>
      <c r="AA126" s="31" t="str" cm="1">
        <f t="array" ref="AA126">_xlfn.IFS(
  ISNUMBER(SEARCH("Promovarea inovației și inițierea schimbării - nivel elementar", E126)), 'Indicatori comportamentali'!$L$3,
  ISNUMBER(SEARCH("Promovarea inovației și inițierea schimbării - nivel operațional", E126)), 'Indicatori comportamentali'!$L$4,
  ISNUMBER(SEARCH("Promovarea inovației și inițierea schimbării - nivel extins", E126)), 'Indicatori comportamentali'!$L$5,
  ISNUMBER(SEARCH("Promovarea inovației și inițierea schimbării - nivel strategic", E126)), 'Indicatori comportamentali'!$L$6,
  TRUE, "-"
)</f>
        <v>-</v>
      </c>
    </row>
    <row r="127" spans="1:27" ht="158.4" x14ac:dyDescent="0.3">
      <c r="A127" t="s">
        <v>146</v>
      </c>
      <c r="B127" t="s">
        <v>74</v>
      </c>
      <c r="C127" t="s">
        <v>164</v>
      </c>
      <c r="D127" t="str">
        <f t="shared" si="24"/>
        <v>Inspector de concurenţă, grad asistent</v>
      </c>
      <c r="E127" s="32" t="s">
        <v>79</v>
      </c>
      <c r="F127" t="str">
        <f t="shared" si="13"/>
        <v>Inspector de concurenţă, grad asistent</v>
      </c>
      <c r="G127" s="31" t="str" cm="1">
        <f t="array" ref="G127">_xlfn.IFS(
  ISNUMBER(SEARCH("Rezolvarea de probleme și luarea deciziilor - nivel elementar", E127)), 'Indicatori comportamentali'!$B$3,
  ISNUMBER(SEARCH("Rezolvarea de probleme și luarea deciziilor - nivel operațional", E127)), 'Indicatori comportamentali'!$B$4,
  ISNUMBER(SEARCH("Rezolvarea de probleme și luarea deciziilor - nivel extins", E127)), 'Indicatori comportamentali'!$B$5,
  ISNUMBER(SEARCH("Rezolvarea de probleme și luarea deciziilor - nivel strategic", E127)),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27" t="str">
        <f t="shared" si="14"/>
        <v>Inspector de concurenţă, grad asistent</v>
      </c>
      <c r="I127" s="31" t="str" cm="1">
        <f t="array" ref="I127">_xlfn.IFS(
  ISNUMBER(SEARCH("Inițiativă - nivel elementar", E127)), 'Indicatori comportamentali'!$C$3,
  ISNUMBER(SEARCH("Inițiativă - nivel operațional", E127)), 'Indicatori comportamentali'!$C$4,
  ISNUMBER(SEARCH("Inițiativă - nivel extins", E127)), 'Indicatori comportamentali'!$C$5,
  ISNUMBER(SEARCH("Inițiativă - nivel strategic", E127)),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27" t="str">
        <f t="shared" si="15"/>
        <v>Inspector de concurenţă, grad asistent</v>
      </c>
      <c r="K127" s="31" t="str" cm="1">
        <f t="array" ref="K127">_xlfn.IFS(
  ISNUMBER(SEARCH("Planificare și organizare - nivel elementar", E127)), 'Indicatori comportamentali'!$D$3,
  ISNUMBER(SEARCH("Planificare și organizare - nivel operațional", E127)), 'Indicatori comportamentali'!$D$4,
  ISNUMBER(SEARCH("Planificare și organizare - nivel extins", E127)), 'Indicatori comportamentali'!$D$5,
  ISNUMBER(SEARCH("Planificare și organizare - nivel strategic", E127)),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27" t="str">
        <f t="shared" si="16"/>
        <v>Inspector de concurenţă, grad asistent</v>
      </c>
      <c r="M127" s="31" t="str" cm="1">
        <f t="array" ref="M127">_xlfn.IFS(
  ISNUMBER(SEARCH("Comunicare - nivel elementar", E127)), 'Indicatori comportamentali'!$E$3,
  ISNUMBER(SEARCH("Comunicare - nivel operațional", E127)), 'Indicatori comportamentali'!$E$4,
  ISNUMBER(SEARCH("Comunicare - nivel extins", E127)), 'Indicatori comportamentali'!$E$5,
  ISNUMBER(SEARCH("Comunicare - nivel strategic", E127)),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27" t="str">
        <f t="shared" si="17"/>
        <v>Inspector de concurenţă, grad asistent</v>
      </c>
      <c r="O127" s="31" t="str" cm="1">
        <f t="array" ref="O127">_xlfn.IFS(
  ISNUMBER(SEARCH("Lucru în echipă - nivel elementar", E127)), 'Indicatori comportamentali'!$F$3,
  ISNUMBER(SEARCH("Lucru în echipă - nivel operațional", E127)), 'Indicatori comportamentali'!$F$4,
  ISNUMBER(SEARCH("Lucru în echipă - nivel extins", E127)), 'Indicatori comportamentali'!$F$5,
  ISNUMBER(SEARCH("Lucru în echipă - nivel strategic", E127)),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27" t="str">
        <f t="shared" si="18"/>
        <v>Inspector de concurenţă, grad asistent</v>
      </c>
      <c r="Q127" s="31" t="str" cm="1">
        <f t="array" ref="Q127">_xlfn.IFS(
  ISNUMBER(SEARCH("Orientare către cetățean - nivel elementar", E127)), 'Indicatori comportamentali'!$G$3,
  ISNUMBER(SEARCH("Orientare către cetățean - nivel operațional", E127)), 'Indicatori comportamentali'!$G$4,
  ISNUMBER(SEARCH("Orientare către cetățean - nivel extins", E127)), 'Indicatori comportamentali'!$G$5,
  ISNUMBER(SEARCH("Orientare către cetățean - nivel strategic", E127)),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27" t="str">
        <f t="shared" si="19"/>
        <v>Inspector de concurenţă, grad asistent</v>
      </c>
      <c r="S127" s="31" t="str" cm="1">
        <f t="array" ref="S127">_xlfn.IFS(
  ISNUMBER(SEARCH("Integritate - nivel elementar", E127)), 'Indicatori comportamentali'!$H$3,
  ISNUMBER(SEARCH("Integritate - nivel operațional", E127)), 'Indicatori comportamentali'!$H$4,
  ISNUMBER(SEARCH("Integritate - nivel extins", E127)), 'Indicatori comportamentali'!$H$5,
  ISNUMBER(SEARCH("Integritate - nivel strategic", E127)),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27" t="str">
        <f t="shared" si="20"/>
        <v>Inspector de concurenţă, grad asistent</v>
      </c>
      <c r="U127" s="31" t="str" cm="1">
        <f t="array" ref="U127">_xlfn.IFS(
  ISNUMBER(SEARCH("Managementul performanței - nivel elementar", E127)), 'Indicatori comportamentali'!$I$3,
  ISNUMBER(SEARCH("Managementul performanței - nivel operațional", E127)), 'Indicatori comportamentali'!$I$4,
  ISNUMBER(SEARCH("Managementul performanței - nivel extins", E127)), 'Indicatori comportamentali'!$I$5,
  ISNUMBER(SEARCH("Managementul performanței - nivel strategic", E127)), 'Indicatori comportamentali'!$I$6,
  TRUE, "-"
)</f>
        <v>-</v>
      </c>
      <c r="V127" t="str">
        <f t="shared" si="21"/>
        <v>Inspector de concurenţă, grad asistent</v>
      </c>
      <c r="W127" s="31" t="str" cm="1">
        <f t="array" ref="W127">_xlfn.IFS(
  ISNUMBER(SEARCH("Dezvoltarea echipei - nivel elementar", E127)), 'Indicatori comportamentali'!$J$3,
  ISNUMBER(SEARCH("Dezvoltarea echipei - nivel operațional", E127)), 'Indicatori comportamentali'!$J$4,
  ISNUMBER(SEARCH("Dezvoltarea echipei - nivel extins", E127)), 'Indicatori comportamentali'!$J$5,
  ISNUMBER(SEARCH("Dezvoltarea echipei - nivel strategic", E127)), 'Indicatori comportamentali'!$J$6,
  TRUE, "-"
)</f>
        <v>-</v>
      </c>
      <c r="X127" t="str">
        <f t="shared" si="22"/>
        <v>Inspector de concurenţă, grad asistent</v>
      </c>
      <c r="Y127" s="31" t="str" cm="1">
        <f t="array" ref="Y127">_xlfn.IFS(
  ISNUMBER(SEARCH("Generarea angajamentului - nivel elementar", E127)), 'Indicatori comportamentali'!$K$3,
  ISNUMBER(SEARCH("Generarea angajamentului - nivel operațional", E127)), 'Indicatori comportamentali'!$K$4,
  ISNUMBER(SEARCH("Generarea angajamentului - nivel extins", E127)), 'Indicatori comportamentali'!$K$5,
  ISNUMBER(SEARCH("Generarea angajamentului - nivel strategic", E127)), 'Indicatori comportamentali'!$K$6,
  TRUE, "-"
)</f>
        <v>-</v>
      </c>
      <c r="Z127" t="str">
        <f t="shared" si="23"/>
        <v>Inspector de concurenţă, grad asistent</v>
      </c>
      <c r="AA127" s="31" t="str" cm="1">
        <f t="array" ref="AA127">_xlfn.IFS(
  ISNUMBER(SEARCH("Promovarea inovației și inițierea schimbării - nivel elementar", E127)), 'Indicatori comportamentali'!$L$3,
  ISNUMBER(SEARCH("Promovarea inovației și inițierea schimbării - nivel operațional", E127)), 'Indicatori comportamentali'!$L$4,
  ISNUMBER(SEARCH("Promovarea inovației și inițierea schimbării - nivel extins", E127)), 'Indicatori comportamentali'!$L$5,
  ISNUMBER(SEARCH("Promovarea inovației și inițierea schimbării - nivel strategic", E127)), 'Indicatori comportamentali'!$L$6,
  TRUE, "-"
)</f>
        <v>-</v>
      </c>
    </row>
    <row r="128" spans="1:27" ht="172.8" x14ac:dyDescent="0.3">
      <c r="A128" t="s">
        <v>146</v>
      </c>
      <c r="B128" t="s">
        <v>75</v>
      </c>
      <c r="C128" t="s">
        <v>164</v>
      </c>
      <c r="D128" t="str">
        <f t="shared" si="24"/>
        <v>Inspector de concurenţă, grad principal</v>
      </c>
      <c r="E128" s="32" t="s">
        <v>78</v>
      </c>
      <c r="F128" t="str">
        <f t="shared" si="13"/>
        <v>Inspector de concurenţă, grad principal</v>
      </c>
      <c r="G128" s="31" t="str" cm="1">
        <f t="array" ref="G128">_xlfn.IFS(
  ISNUMBER(SEARCH("Rezolvarea de probleme și luarea deciziilor - nivel elementar", E128)), 'Indicatori comportamentali'!$B$3,
  ISNUMBER(SEARCH("Rezolvarea de probleme și luarea deciziilor - nivel operațional", E128)), 'Indicatori comportamentali'!$B$4,
  ISNUMBER(SEARCH("Rezolvarea de probleme și luarea deciziilor - nivel extins", E128)), 'Indicatori comportamentali'!$B$5,
  ISNUMBER(SEARCH("Rezolvarea de probleme și luarea deciziilor - nivel strategic", E128)),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28" t="str">
        <f t="shared" si="14"/>
        <v>Inspector de concurenţă, grad principal</v>
      </c>
      <c r="I128" s="31" t="str" cm="1">
        <f t="array" ref="I128">_xlfn.IFS(
  ISNUMBER(SEARCH("Inițiativă - nivel elementar", E128)), 'Indicatori comportamentali'!$C$3,
  ISNUMBER(SEARCH("Inițiativă - nivel operațional", E128)), 'Indicatori comportamentali'!$C$4,
  ISNUMBER(SEARCH("Inițiativă - nivel extins", E128)), 'Indicatori comportamentali'!$C$5,
  ISNUMBER(SEARCH("Inițiativă - nivel strategic", E128)),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28" t="str">
        <f t="shared" si="15"/>
        <v>Inspector de concurenţă, grad principal</v>
      </c>
      <c r="K128" s="31" t="str" cm="1">
        <f t="array" ref="K128">_xlfn.IFS(
  ISNUMBER(SEARCH("Planificare și organizare - nivel elementar", E128)), 'Indicatori comportamentali'!$D$3,
  ISNUMBER(SEARCH("Planificare și organizare - nivel operațional", E128)), 'Indicatori comportamentali'!$D$4,
  ISNUMBER(SEARCH("Planificare și organizare - nivel extins", E128)), 'Indicatori comportamentali'!$D$5,
  ISNUMBER(SEARCH("Planificare și organizare - nivel strategic", E128)),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28" t="str">
        <f t="shared" si="16"/>
        <v>Inspector de concurenţă, grad principal</v>
      </c>
      <c r="M128" s="31" t="str" cm="1">
        <f t="array" ref="M128">_xlfn.IFS(
  ISNUMBER(SEARCH("Comunicare - nivel elementar", E128)), 'Indicatori comportamentali'!$E$3,
  ISNUMBER(SEARCH("Comunicare - nivel operațional", E128)), 'Indicatori comportamentali'!$E$4,
  ISNUMBER(SEARCH("Comunicare - nivel extins", E128)), 'Indicatori comportamentali'!$E$5,
  ISNUMBER(SEARCH("Comunicare - nivel strategic", E128)),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28" t="str">
        <f t="shared" si="17"/>
        <v>Inspector de concurenţă, grad principal</v>
      </c>
      <c r="O128" s="31" t="str" cm="1">
        <f t="array" ref="O128">_xlfn.IFS(
  ISNUMBER(SEARCH("Lucru în echipă - nivel elementar", E128)), 'Indicatori comportamentali'!$F$3,
  ISNUMBER(SEARCH("Lucru în echipă - nivel operațional", E128)), 'Indicatori comportamentali'!$F$4,
  ISNUMBER(SEARCH("Lucru în echipă - nivel extins", E128)), 'Indicatori comportamentali'!$F$5,
  ISNUMBER(SEARCH("Lucru în echipă - nivel strategic", E128)),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28" t="str">
        <f t="shared" si="18"/>
        <v>Inspector de concurenţă, grad principal</v>
      </c>
      <c r="Q128" s="31" t="str" cm="1">
        <f t="array" ref="Q128">_xlfn.IFS(
  ISNUMBER(SEARCH("Orientare către cetățean - nivel elementar", E128)), 'Indicatori comportamentali'!$G$3,
  ISNUMBER(SEARCH("Orientare către cetățean - nivel operațional", E128)), 'Indicatori comportamentali'!$G$4,
  ISNUMBER(SEARCH("Orientare către cetățean - nivel extins", E128)), 'Indicatori comportamentali'!$G$5,
  ISNUMBER(SEARCH("Orientare către cetățean - nivel strategic", E128)),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28" t="str">
        <f t="shared" si="19"/>
        <v>Inspector de concurenţă, grad principal</v>
      </c>
      <c r="S128" s="31" t="str" cm="1">
        <f t="array" ref="S128">_xlfn.IFS(
  ISNUMBER(SEARCH("Integritate - nivel elementar", E128)), 'Indicatori comportamentali'!$H$3,
  ISNUMBER(SEARCH("Integritate - nivel operațional", E128)), 'Indicatori comportamentali'!$H$4,
  ISNUMBER(SEARCH("Integritate - nivel extins", E128)), 'Indicatori comportamentali'!$H$5,
  ISNUMBER(SEARCH("Integritate - nivel strategic", E128)),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28" t="str">
        <f t="shared" si="20"/>
        <v>Inspector de concurenţă, grad principal</v>
      </c>
      <c r="U128" s="31" t="str" cm="1">
        <f t="array" ref="U128">_xlfn.IFS(
  ISNUMBER(SEARCH("Managementul performanței - nivel elementar", E128)), 'Indicatori comportamentali'!$I$3,
  ISNUMBER(SEARCH("Managementul performanței - nivel operațional", E128)), 'Indicatori comportamentali'!$I$4,
  ISNUMBER(SEARCH("Managementul performanței - nivel extins", E128)), 'Indicatori comportamentali'!$I$5,
  ISNUMBER(SEARCH("Managementul performanței - nivel strategic", E128)), 'Indicatori comportamentali'!$I$6,
  TRUE, "-"
)</f>
        <v>-</v>
      </c>
      <c r="V128" t="str">
        <f t="shared" si="21"/>
        <v>Inspector de concurenţă, grad principal</v>
      </c>
      <c r="W128" s="31" t="str" cm="1">
        <f t="array" ref="W128">_xlfn.IFS(
  ISNUMBER(SEARCH("Dezvoltarea echipei - nivel elementar", E128)), 'Indicatori comportamentali'!$J$3,
  ISNUMBER(SEARCH("Dezvoltarea echipei - nivel operațional", E128)), 'Indicatori comportamentali'!$J$4,
  ISNUMBER(SEARCH("Dezvoltarea echipei - nivel extins", E128)), 'Indicatori comportamentali'!$J$5,
  ISNUMBER(SEARCH("Dezvoltarea echipei - nivel strategic", E128)), 'Indicatori comportamentali'!$J$6,
  TRUE, "-"
)</f>
        <v>-</v>
      </c>
      <c r="X128" t="str">
        <f t="shared" si="22"/>
        <v>Inspector de concurenţă, grad principal</v>
      </c>
      <c r="Y128" s="31" t="str" cm="1">
        <f t="array" ref="Y128">_xlfn.IFS(
  ISNUMBER(SEARCH("Generarea angajamentului - nivel elementar", E128)), 'Indicatori comportamentali'!$K$3,
  ISNUMBER(SEARCH("Generarea angajamentului - nivel operațional", E128)), 'Indicatori comportamentali'!$K$4,
  ISNUMBER(SEARCH("Generarea angajamentului - nivel extins", E128)), 'Indicatori comportamentali'!$K$5,
  ISNUMBER(SEARCH("Generarea angajamentului - nivel strategic", E128)), 'Indicatori comportamentali'!$K$6,
  TRUE, "-"
)</f>
        <v>-</v>
      </c>
      <c r="Z128" t="str">
        <f t="shared" si="23"/>
        <v>Inspector de concurenţă, grad principal</v>
      </c>
      <c r="AA128" s="31" t="str" cm="1">
        <f t="array" ref="AA128">_xlfn.IFS(
  ISNUMBER(SEARCH("Promovarea inovației și inițierea schimbării - nivel elementar", E128)), 'Indicatori comportamentali'!$L$3,
  ISNUMBER(SEARCH("Promovarea inovației și inițierea schimbării - nivel operațional", E128)), 'Indicatori comportamentali'!$L$4,
  ISNUMBER(SEARCH("Promovarea inovației și inițierea schimbării - nivel extins", E128)), 'Indicatori comportamentali'!$L$5,
  ISNUMBER(SEARCH("Promovarea inovației și inițierea schimbării - nivel strategic", E128)), 'Indicatori comportamentali'!$L$6,
  TRUE, "-"
)</f>
        <v>-</v>
      </c>
    </row>
    <row r="129" spans="1:27" ht="172.8" x14ac:dyDescent="0.3">
      <c r="A129" t="s">
        <v>146</v>
      </c>
      <c r="B129" t="s">
        <v>76</v>
      </c>
      <c r="C129" t="s">
        <v>164</v>
      </c>
      <c r="D129" t="str">
        <f t="shared" si="24"/>
        <v>Inspector de concurenţă, grad superior</v>
      </c>
      <c r="E129" s="32" t="s">
        <v>78</v>
      </c>
      <c r="F129" t="str">
        <f t="shared" si="13"/>
        <v>Inspector de concurenţă, grad superior</v>
      </c>
      <c r="G129" s="31" t="str" cm="1">
        <f t="array" ref="G129">_xlfn.IFS(
  ISNUMBER(SEARCH("Rezolvarea de probleme și luarea deciziilor - nivel elementar", E129)), 'Indicatori comportamentali'!$B$3,
  ISNUMBER(SEARCH("Rezolvarea de probleme și luarea deciziilor - nivel operațional", E129)), 'Indicatori comportamentali'!$B$4,
  ISNUMBER(SEARCH("Rezolvarea de probleme și luarea deciziilor - nivel extins", E129)), 'Indicatori comportamentali'!$B$5,
  ISNUMBER(SEARCH("Rezolvarea de probleme și luarea deciziilor - nivel strategic", E129)),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29" t="str">
        <f t="shared" si="14"/>
        <v>Inspector de concurenţă, grad superior</v>
      </c>
      <c r="I129" s="31" t="str" cm="1">
        <f t="array" ref="I129">_xlfn.IFS(
  ISNUMBER(SEARCH("Inițiativă - nivel elementar", E129)), 'Indicatori comportamentali'!$C$3,
  ISNUMBER(SEARCH("Inițiativă - nivel operațional", E129)), 'Indicatori comportamentali'!$C$4,
  ISNUMBER(SEARCH("Inițiativă - nivel extins", E129)), 'Indicatori comportamentali'!$C$5,
  ISNUMBER(SEARCH("Inițiativă - nivel strategic", E129)),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29" t="str">
        <f t="shared" si="15"/>
        <v>Inspector de concurenţă, grad superior</v>
      </c>
      <c r="K129" s="31" t="str" cm="1">
        <f t="array" ref="K129">_xlfn.IFS(
  ISNUMBER(SEARCH("Planificare și organizare - nivel elementar", E129)), 'Indicatori comportamentali'!$D$3,
  ISNUMBER(SEARCH("Planificare și organizare - nivel operațional", E129)), 'Indicatori comportamentali'!$D$4,
  ISNUMBER(SEARCH("Planificare și organizare - nivel extins", E129)), 'Indicatori comportamentali'!$D$5,
  ISNUMBER(SEARCH("Planificare și organizare - nivel strategic", E129)),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29" t="str">
        <f t="shared" si="16"/>
        <v>Inspector de concurenţă, grad superior</v>
      </c>
      <c r="M129" s="31" t="str" cm="1">
        <f t="array" ref="M129">_xlfn.IFS(
  ISNUMBER(SEARCH("Comunicare - nivel elementar", E129)), 'Indicatori comportamentali'!$E$3,
  ISNUMBER(SEARCH("Comunicare - nivel operațional", E129)), 'Indicatori comportamentali'!$E$4,
  ISNUMBER(SEARCH("Comunicare - nivel extins", E129)), 'Indicatori comportamentali'!$E$5,
  ISNUMBER(SEARCH("Comunicare - nivel strategic", E129)),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29" t="str">
        <f t="shared" si="17"/>
        <v>Inspector de concurenţă, grad superior</v>
      </c>
      <c r="O129" s="31" t="str" cm="1">
        <f t="array" ref="O129">_xlfn.IFS(
  ISNUMBER(SEARCH("Lucru în echipă - nivel elementar", E129)), 'Indicatori comportamentali'!$F$3,
  ISNUMBER(SEARCH("Lucru în echipă - nivel operațional", E129)), 'Indicatori comportamentali'!$F$4,
  ISNUMBER(SEARCH("Lucru în echipă - nivel extins", E129)), 'Indicatori comportamentali'!$F$5,
  ISNUMBER(SEARCH("Lucru în echipă - nivel strategic", E129)),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29" t="str">
        <f t="shared" si="18"/>
        <v>Inspector de concurenţă, grad superior</v>
      </c>
      <c r="Q129" s="31" t="str" cm="1">
        <f t="array" ref="Q129">_xlfn.IFS(
  ISNUMBER(SEARCH("Orientare către cetățean - nivel elementar", E129)), 'Indicatori comportamentali'!$G$3,
  ISNUMBER(SEARCH("Orientare către cetățean - nivel operațional", E129)), 'Indicatori comportamentali'!$G$4,
  ISNUMBER(SEARCH("Orientare către cetățean - nivel extins", E129)), 'Indicatori comportamentali'!$G$5,
  ISNUMBER(SEARCH("Orientare către cetățean - nivel strategic", E129)),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29" t="str">
        <f t="shared" si="19"/>
        <v>Inspector de concurenţă, grad superior</v>
      </c>
      <c r="S129" s="31" t="str" cm="1">
        <f t="array" ref="S129">_xlfn.IFS(
  ISNUMBER(SEARCH("Integritate - nivel elementar", E129)), 'Indicatori comportamentali'!$H$3,
  ISNUMBER(SEARCH("Integritate - nivel operațional", E129)), 'Indicatori comportamentali'!$H$4,
  ISNUMBER(SEARCH("Integritate - nivel extins", E129)), 'Indicatori comportamentali'!$H$5,
  ISNUMBER(SEARCH("Integritate - nivel strategic", E129)),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29" t="str">
        <f t="shared" si="20"/>
        <v>Inspector de concurenţă, grad superior</v>
      </c>
      <c r="U129" s="31" t="str" cm="1">
        <f t="array" ref="U129">_xlfn.IFS(
  ISNUMBER(SEARCH("Managementul performanței - nivel elementar", E129)), 'Indicatori comportamentali'!$I$3,
  ISNUMBER(SEARCH("Managementul performanței - nivel operațional", E129)), 'Indicatori comportamentali'!$I$4,
  ISNUMBER(SEARCH("Managementul performanței - nivel extins", E129)), 'Indicatori comportamentali'!$I$5,
  ISNUMBER(SEARCH("Managementul performanței - nivel strategic", E129)), 'Indicatori comportamentali'!$I$6,
  TRUE, "-"
)</f>
        <v>-</v>
      </c>
      <c r="V129" t="str">
        <f t="shared" si="21"/>
        <v>Inspector de concurenţă, grad superior</v>
      </c>
      <c r="W129" s="31" t="str" cm="1">
        <f t="array" ref="W129">_xlfn.IFS(
  ISNUMBER(SEARCH("Dezvoltarea echipei - nivel elementar", E129)), 'Indicatori comportamentali'!$J$3,
  ISNUMBER(SEARCH("Dezvoltarea echipei - nivel operațional", E129)), 'Indicatori comportamentali'!$J$4,
  ISNUMBER(SEARCH("Dezvoltarea echipei - nivel extins", E129)), 'Indicatori comportamentali'!$J$5,
  ISNUMBER(SEARCH("Dezvoltarea echipei - nivel strategic", E129)), 'Indicatori comportamentali'!$J$6,
  TRUE, "-"
)</f>
        <v>-</v>
      </c>
      <c r="X129" t="str">
        <f t="shared" si="22"/>
        <v>Inspector de concurenţă, grad superior</v>
      </c>
      <c r="Y129" s="31" t="str" cm="1">
        <f t="array" ref="Y129">_xlfn.IFS(
  ISNUMBER(SEARCH("Generarea angajamentului - nivel elementar", E129)), 'Indicatori comportamentali'!$K$3,
  ISNUMBER(SEARCH("Generarea angajamentului - nivel operațional", E129)), 'Indicatori comportamentali'!$K$4,
  ISNUMBER(SEARCH("Generarea angajamentului - nivel extins", E129)), 'Indicatori comportamentali'!$K$5,
  ISNUMBER(SEARCH("Generarea angajamentului - nivel strategic", E129)), 'Indicatori comportamentali'!$K$6,
  TRUE, "-"
)</f>
        <v>-</v>
      </c>
      <c r="Z129" t="str">
        <f t="shared" si="23"/>
        <v>Inspector de concurenţă, grad superior</v>
      </c>
      <c r="AA129" s="31" t="str" cm="1">
        <f t="array" ref="AA129">_xlfn.IFS(
  ISNUMBER(SEARCH("Promovarea inovației și inițierea schimbării - nivel elementar", E129)), 'Indicatori comportamentali'!$L$3,
  ISNUMBER(SEARCH("Promovarea inovației și inițierea schimbării - nivel operațional", E129)), 'Indicatori comportamentali'!$L$4,
  ISNUMBER(SEARCH("Promovarea inovației și inițierea schimbării - nivel extins", E129)), 'Indicatori comportamentali'!$L$5,
  ISNUMBER(SEARCH("Promovarea inovației și inițierea schimbării - nivel strategic", E129)), 'Indicatori comportamentali'!$L$6,
  TRUE, "-"
)</f>
        <v>-</v>
      </c>
    </row>
    <row r="130" spans="1:27" ht="158.4" x14ac:dyDescent="0.3">
      <c r="A130" t="s">
        <v>147</v>
      </c>
      <c r="B130" t="s">
        <v>73</v>
      </c>
      <c r="C130" t="s">
        <v>164</v>
      </c>
      <c r="D130" t="str">
        <f t="shared" si="24"/>
        <v>Inspector de integritate, grad debutant</v>
      </c>
      <c r="E130" s="32" t="s">
        <v>79</v>
      </c>
      <c r="F130" t="str">
        <f t="shared" si="13"/>
        <v>Inspector de integritate, grad debutant</v>
      </c>
      <c r="G130" s="31" t="str" cm="1">
        <f t="array" ref="G130">_xlfn.IFS(
  ISNUMBER(SEARCH("Rezolvarea de probleme și luarea deciziilor - nivel elementar", E130)), 'Indicatori comportamentali'!$B$3,
  ISNUMBER(SEARCH("Rezolvarea de probleme și luarea deciziilor - nivel operațional", E130)), 'Indicatori comportamentali'!$B$4,
  ISNUMBER(SEARCH("Rezolvarea de probleme și luarea deciziilor - nivel extins", E130)), 'Indicatori comportamentali'!$B$5,
  ISNUMBER(SEARCH("Rezolvarea de probleme și luarea deciziilor - nivel strategic", E130)),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30" t="str">
        <f t="shared" si="14"/>
        <v>Inspector de integritate, grad debutant</v>
      </c>
      <c r="I130" s="31" t="str" cm="1">
        <f t="array" ref="I130">_xlfn.IFS(
  ISNUMBER(SEARCH("Inițiativă - nivel elementar", E130)), 'Indicatori comportamentali'!$C$3,
  ISNUMBER(SEARCH("Inițiativă - nivel operațional", E130)), 'Indicatori comportamentali'!$C$4,
  ISNUMBER(SEARCH("Inițiativă - nivel extins", E130)), 'Indicatori comportamentali'!$C$5,
  ISNUMBER(SEARCH("Inițiativă - nivel strategic", E130)),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30" t="str">
        <f t="shared" si="15"/>
        <v>Inspector de integritate, grad debutant</v>
      </c>
      <c r="K130" s="31" t="str" cm="1">
        <f t="array" ref="K130">_xlfn.IFS(
  ISNUMBER(SEARCH("Planificare și organizare - nivel elementar", E130)), 'Indicatori comportamentali'!$D$3,
  ISNUMBER(SEARCH("Planificare și organizare - nivel operațional", E130)), 'Indicatori comportamentali'!$D$4,
  ISNUMBER(SEARCH("Planificare și organizare - nivel extins", E130)), 'Indicatori comportamentali'!$D$5,
  ISNUMBER(SEARCH("Planificare și organizare - nivel strategic", E130)),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30" t="str">
        <f t="shared" si="16"/>
        <v>Inspector de integritate, grad debutant</v>
      </c>
      <c r="M130" s="31" t="str" cm="1">
        <f t="array" ref="M130">_xlfn.IFS(
  ISNUMBER(SEARCH("Comunicare - nivel elementar", E130)), 'Indicatori comportamentali'!$E$3,
  ISNUMBER(SEARCH("Comunicare - nivel operațional", E130)), 'Indicatori comportamentali'!$E$4,
  ISNUMBER(SEARCH("Comunicare - nivel extins", E130)), 'Indicatori comportamentali'!$E$5,
  ISNUMBER(SEARCH("Comunicare - nivel strategic", E130)),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30" t="str">
        <f t="shared" si="17"/>
        <v>Inspector de integritate, grad debutant</v>
      </c>
      <c r="O130" s="31" t="str" cm="1">
        <f t="array" ref="O130">_xlfn.IFS(
  ISNUMBER(SEARCH("Lucru în echipă - nivel elementar", E130)), 'Indicatori comportamentali'!$F$3,
  ISNUMBER(SEARCH("Lucru în echipă - nivel operațional", E130)), 'Indicatori comportamentali'!$F$4,
  ISNUMBER(SEARCH("Lucru în echipă - nivel extins", E130)), 'Indicatori comportamentali'!$F$5,
  ISNUMBER(SEARCH("Lucru în echipă - nivel strategic", E130)),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30" t="str">
        <f t="shared" si="18"/>
        <v>Inspector de integritate, grad debutant</v>
      </c>
      <c r="Q130" s="31" t="str" cm="1">
        <f t="array" ref="Q130">_xlfn.IFS(
  ISNUMBER(SEARCH("Orientare către cetățean - nivel elementar", E130)), 'Indicatori comportamentali'!$G$3,
  ISNUMBER(SEARCH("Orientare către cetățean - nivel operațional", E130)), 'Indicatori comportamentali'!$G$4,
  ISNUMBER(SEARCH("Orientare către cetățean - nivel extins", E130)), 'Indicatori comportamentali'!$G$5,
  ISNUMBER(SEARCH("Orientare către cetățean - nivel strategic", E130)),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30" t="str">
        <f t="shared" si="19"/>
        <v>Inspector de integritate, grad debutant</v>
      </c>
      <c r="S130" s="31" t="str" cm="1">
        <f t="array" ref="S130">_xlfn.IFS(
  ISNUMBER(SEARCH("Integritate - nivel elementar", E130)), 'Indicatori comportamentali'!$H$3,
  ISNUMBER(SEARCH("Integritate - nivel operațional", E130)), 'Indicatori comportamentali'!$H$4,
  ISNUMBER(SEARCH("Integritate - nivel extins", E130)), 'Indicatori comportamentali'!$H$5,
  ISNUMBER(SEARCH("Integritate - nivel strategic", E130)),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30" t="str">
        <f t="shared" si="20"/>
        <v>Inspector de integritate, grad debutant</v>
      </c>
      <c r="U130" s="31" t="str" cm="1">
        <f t="array" ref="U130">_xlfn.IFS(
  ISNUMBER(SEARCH("Managementul performanței - nivel elementar", E130)), 'Indicatori comportamentali'!$I$3,
  ISNUMBER(SEARCH("Managementul performanței - nivel operațional", E130)), 'Indicatori comportamentali'!$I$4,
  ISNUMBER(SEARCH("Managementul performanței - nivel extins", E130)), 'Indicatori comportamentali'!$I$5,
  ISNUMBER(SEARCH("Managementul performanței - nivel strategic", E130)), 'Indicatori comportamentali'!$I$6,
  TRUE, "-"
)</f>
        <v>-</v>
      </c>
      <c r="V130" t="str">
        <f t="shared" si="21"/>
        <v>Inspector de integritate, grad debutant</v>
      </c>
      <c r="W130" s="31" t="str" cm="1">
        <f t="array" ref="W130">_xlfn.IFS(
  ISNUMBER(SEARCH("Dezvoltarea echipei - nivel elementar", E130)), 'Indicatori comportamentali'!$J$3,
  ISNUMBER(SEARCH("Dezvoltarea echipei - nivel operațional", E130)), 'Indicatori comportamentali'!$J$4,
  ISNUMBER(SEARCH("Dezvoltarea echipei - nivel extins", E130)), 'Indicatori comportamentali'!$J$5,
  ISNUMBER(SEARCH("Dezvoltarea echipei - nivel strategic", E130)), 'Indicatori comportamentali'!$J$6,
  TRUE, "-"
)</f>
        <v>-</v>
      </c>
      <c r="X130" t="str">
        <f t="shared" si="22"/>
        <v>Inspector de integritate, grad debutant</v>
      </c>
      <c r="Y130" s="31" t="str" cm="1">
        <f t="array" ref="Y130">_xlfn.IFS(
  ISNUMBER(SEARCH("Generarea angajamentului - nivel elementar", E130)), 'Indicatori comportamentali'!$K$3,
  ISNUMBER(SEARCH("Generarea angajamentului - nivel operațional", E130)), 'Indicatori comportamentali'!$K$4,
  ISNUMBER(SEARCH("Generarea angajamentului - nivel extins", E130)), 'Indicatori comportamentali'!$K$5,
  ISNUMBER(SEARCH("Generarea angajamentului - nivel strategic", E130)), 'Indicatori comportamentali'!$K$6,
  TRUE, "-"
)</f>
        <v>-</v>
      </c>
      <c r="Z130" t="str">
        <f t="shared" si="23"/>
        <v>Inspector de integritate, grad debutant</v>
      </c>
      <c r="AA130" s="31" t="str" cm="1">
        <f t="array" ref="AA130">_xlfn.IFS(
  ISNUMBER(SEARCH("Promovarea inovației și inițierea schimbării - nivel elementar", E130)), 'Indicatori comportamentali'!$L$3,
  ISNUMBER(SEARCH("Promovarea inovației și inițierea schimbării - nivel operațional", E130)), 'Indicatori comportamentali'!$L$4,
  ISNUMBER(SEARCH("Promovarea inovației și inițierea schimbării - nivel extins", E130)), 'Indicatori comportamentali'!$L$5,
  ISNUMBER(SEARCH("Promovarea inovației și inițierea schimbării - nivel strategic", E130)), 'Indicatori comportamentali'!$L$6,
  TRUE, "-"
)</f>
        <v>-</v>
      </c>
    </row>
    <row r="131" spans="1:27" ht="158.4" x14ac:dyDescent="0.3">
      <c r="A131" t="s">
        <v>147</v>
      </c>
      <c r="B131" t="s">
        <v>74</v>
      </c>
      <c r="C131" t="s">
        <v>164</v>
      </c>
      <c r="D131" t="str">
        <f t="shared" si="24"/>
        <v>Inspector de integritate, grad asistent</v>
      </c>
      <c r="E131" s="32" t="s">
        <v>79</v>
      </c>
      <c r="F131" t="str">
        <f t="shared" si="13"/>
        <v>Inspector de integritate, grad asistent</v>
      </c>
      <c r="G131" s="31" t="str" cm="1">
        <f t="array" ref="G131">_xlfn.IFS(
  ISNUMBER(SEARCH("Rezolvarea de probleme și luarea deciziilor - nivel elementar", E131)), 'Indicatori comportamentali'!$B$3,
  ISNUMBER(SEARCH("Rezolvarea de probleme și luarea deciziilor - nivel operațional", E131)), 'Indicatori comportamentali'!$B$4,
  ISNUMBER(SEARCH("Rezolvarea de probleme și luarea deciziilor - nivel extins", E131)), 'Indicatori comportamentali'!$B$5,
  ISNUMBER(SEARCH("Rezolvarea de probleme și luarea deciziilor - nivel strategic", E131)),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31" t="str">
        <f t="shared" si="14"/>
        <v>Inspector de integritate, grad asistent</v>
      </c>
      <c r="I131" s="31" t="str" cm="1">
        <f t="array" ref="I131">_xlfn.IFS(
  ISNUMBER(SEARCH("Inițiativă - nivel elementar", E131)), 'Indicatori comportamentali'!$C$3,
  ISNUMBER(SEARCH("Inițiativă - nivel operațional", E131)), 'Indicatori comportamentali'!$C$4,
  ISNUMBER(SEARCH("Inițiativă - nivel extins", E131)), 'Indicatori comportamentali'!$C$5,
  ISNUMBER(SEARCH("Inițiativă - nivel strategic", E131)),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31" t="str">
        <f t="shared" si="15"/>
        <v>Inspector de integritate, grad asistent</v>
      </c>
      <c r="K131" s="31" t="str" cm="1">
        <f t="array" ref="K131">_xlfn.IFS(
  ISNUMBER(SEARCH("Planificare și organizare - nivel elementar", E131)), 'Indicatori comportamentali'!$D$3,
  ISNUMBER(SEARCH("Planificare și organizare - nivel operațional", E131)), 'Indicatori comportamentali'!$D$4,
  ISNUMBER(SEARCH("Planificare și organizare - nivel extins", E131)), 'Indicatori comportamentali'!$D$5,
  ISNUMBER(SEARCH("Planificare și organizare - nivel strategic", E131)),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31" t="str">
        <f t="shared" si="16"/>
        <v>Inspector de integritate, grad asistent</v>
      </c>
      <c r="M131" s="31" t="str" cm="1">
        <f t="array" ref="M131">_xlfn.IFS(
  ISNUMBER(SEARCH("Comunicare - nivel elementar", E131)), 'Indicatori comportamentali'!$E$3,
  ISNUMBER(SEARCH("Comunicare - nivel operațional", E131)), 'Indicatori comportamentali'!$E$4,
  ISNUMBER(SEARCH("Comunicare - nivel extins", E131)), 'Indicatori comportamentali'!$E$5,
  ISNUMBER(SEARCH("Comunicare - nivel strategic", E131)),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31" t="str">
        <f t="shared" si="17"/>
        <v>Inspector de integritate, grad asistent</v>
      </c>
      <c r="O131" s="31" t="str" cm="1">
        <f t="array" ref="O131">_xlfn.IFS(
  ISNUMBER(SEARCH("Lucru în echipă - nivel elementar", E131)), 'Indicatori comportamentali'!$F$3,
  ISNUMBER(SEARCH("Lucru în echipă - nivel operațional", E131)), 'Indicatori comportamentali'!$F$4,
  ISNUMBER(SEARCH("Lucru în echipă - nivel extins", E131)), 'Indicatori comportamentali'!$F$5,
  ISNUMBER(SEARCH("Lucru în echipă - nivel strategic", E131)),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31" t="str">
        <f t="shared" si="18"/>
        <v>Inspector de integritate, grad asistent</v>
      </c>
      <c r="Q131" s="31" t="str" cm="1">
        <f t="array" ref="Q131">_xlfn.IFS(
  ISNUMBER(SEARCH("Orientare către cetățean - nivel elementar", E131)), 'Indicatori comportamentali'!$G$3,
  ISNUMBER(SEARCH("Orientare către cetățean - nivel operațional", E131)), 'Indicatori comportamentali'!$G$4,
  ISNUMBER(SEARCH("Orientare către cetățean - nivel extins", E131)), 'Indicatori comportamentali'!$G$5,
  ISNUMBER(SEARCH("Orientare către cetățean - nivel strategic", E131)),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31" t="str">
        <f t="shared" si="19"/>
        <v>Inspector de integritate, grad asistent</v>
      </c>
      <c r="S131" s="31" t="str" cm="1">
        <f t="array" ref="S131">_xlfn.IFS(
  ISNUMBER(SEARCH("Integritate - nivel elementar", E131)), 'Indicatori comportamentali'!$H$3,
  ISNUMBER(SEARCH("Integritate - nivel operațional", E131)), 'Indicatori comportamentali'!$H$4,
  ISNUMBER(SEARCH("Integritate - nivel extins", E131)), 'Indicatori comportamentali'!$H$5,
  ISNUMBER(SEARCH("Integritate - nivel strategic", E131)),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31" t="str">
        <f t="shared" si="20"/>
        <v>Inspector de integritate, grad asistent</v>
      </c>
      <c r="U131" s="31" t="str" cm="1">
        <f t="array" ref="U131">_xlfn.IFS(
  ISNUMBER(SEARCH("Managementul performanței - nivel elementar", E131)), 'Indicatori comportamentali'!$I$3,
  ISNUMBER(SEARCH("Managementul performanței - nivel operațional", E131)), 'Indicatori comportamentali'!$I$4,
  ISNUMBER(SEARCH("Managementul performanței - nivel extins", E131)), 'Indicatori comportamentali'!$I$5,
  ISNUMBER(SEARCH("Managementul performanței - nivel strategic", E131)), 'Indicatori comportamentali'!$I$6,
  TRUE, "-"
)</f>
        <v>-</v>
      </c>
      <c r="V131" t="str">
        <f t="shared" si="21"/>
        <v>Inspector de integritate, grad asistent</v>
      </c>
      <c r="W131" s="31" t="str" cm="1">
        <f t="array" ref="W131">_xlfn.IFS(
  ISNUMBER(SEARCH("Dezvoltarea echipei - nivel elementar", E131)), 'Indicatori comportamentali'!$J$3,
  ISNUMBER(SEARCH("Dezvoltarea echipei - nivel operațional", E131)), 'Indicatori comportamentali'!$J$4,
  ISNUMBER(SEARCH("Dezvoltarea echipei - nivel extins", E131)), 'Indicatori comportamentali'!$J$5,
  ISNUMBER(SEARCH("Dezvoltarea echipei - nivel strategic", E131)), 'Indicatori comportamentali'!$J$6,
  TRUE, "-"
)</f>
        <v>-</v>
      </c>
      <c r="X131" t="str">
        <f t="shared" si="22"/>
        <v>Inspector de integritate, grad asistent</v>
      </c>
      <c r="Y131" s="31" t="str" cm="1">
        <f t="array" ref="Y131">_xlfn.IFS(
  ISNUMBER(SEARCH("Generarea angajamentului - nivel elementar", E131)), 'Indicatori comportamentali'!$K$3,
  ISNUMBER(SEARCH("Generarea angajamentului - nivel operațional", E131)), 'Indicatori comportamentali'!$K$4,
  ISNUMBER(SEARCH("Generarea angajamentului - nivel extins", E131)), 'Indicatori comportamentali'!$K$5,
  ISNUMBER(SEARCH("Generarea angajamentului - nivel strategic", E131)), 'Indicatori comportamentali'!$K$6,
  TRUE, "-"
)</f>
        <v>-</v>
      </c>
      <c r="Z131" t="str">
        <f t="shared" si="23"/>
        <v>Inspector de integritate, grad asistent</v>
      </c>
      <c r="AA131" s="31" t="str" cm="1">
        <f t="array" ref="AA131">_xlfn.IFS(
  ISNUMBER(SEARCH("Promovarea inovației și inițierea schimbării - nivel elementar", E131)), 'Indicatori comportamentali'!$L$3,
  ISNUMBER(SEARCH("Promovarea inovației și inițierea schimbării - nivel operațional", E131)), 'Indicatori comportamentali'!$L$4,
  ISNUMBER(SEARCH("Promovarea inovației și inițierea schimbării - nivel extins", E131)), 'Indicatori comportamentali'!$L$5,
  ISNUMBER(SEARCH("Promovarea inovației și inițierea schimbării - nivel strategic", E131)), 'Indicatori comportamentali'!$L$6,
  TRUE, "-"
)</f>
        <v>-</v>
      </c>
    </row>
    <row r="132" spans="1:27" ht="172.8" x14ac:dyDescent="0.3">
      <c r="A132" t="s">
        <v>147</v>
      </c>
      <c r="B132" t="s">
        <v>75</v>
      </c>
      <c r="C132" t="s">
        <v>164</v>
      </c>
      <c r="D132" t="str">
        <f t="shared" si="24"/>
        <v>Inspector de integritate, grad principal</v>
      </c>
      <c r="E132" s="32" t="s">
        <v>78</v>
      </c>
      <c r="F132" t="str">
        <f t="shared" ref="F132:F177" si="25">_xlfn.CONCAT(A132,","," ",B132)</f>
        <v>Inspector de integritate, grad principal</v>
      </c>
      <c r="G132" s="31" t="str" cm="1">
        <f t="array" ref="G132">_xlfn.IFS(
  ISNUMBER(SEARCH("Rezolvarea de probleme și luarea deciziilor - nivel elementar", E132)), 'Indicatori comportamentali'!$B$3,
  ISNUMBER(SEARCH("Rezolvarea de probleme și luarea deciziilor - nivel operațional", E132)), 'Indicatori comportamentali'!$B$4,
  ISNUMBER(SEARCH("Rezolvarea de probleme și luarea deciziilor - nivel extins", E132)), 'Indicatori comportamentali'!$B$5,
  ISNUMBER(SEARCH("Rezolvarea de probleme și luarea deciziilor - nivel strategic", E132)),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32" t="str">
        <f t="shared" ref="H132:H177" si="26">_xlfn.CONCAT(A132,","," ",B132)</f>
        <v>Inspector de integritate, grad principal</v>
      </c>
      <c r="I132" s="31" t="str" cm="1">
        <f t="array" ref="I132">_xlfn.IFS(
  ISNUMBER(SEARCH("Inițiativă - nivel elementar", E132)), 'Indicatori comportamentali'!$C$3,
  ISNUMBER(SEARCH("Inițiativă - nivel operațional", E132)), 'Indicatori comportamentali'!$C$4,
  ISNUMBER(SEARCH("Inițiativă - nivel extins", E132)), 'Indicatori comportamentali'!$C$5,
  ISNUMBER(SEARCH("Inițiativă - nivel strategic", E132)),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32" t="str">
        <f t="shared" ref="J132:J177" si="27">_xlfn.CONCAT(A132,","," ",B132)</f>
        <v>Inspector de integritate, grad principal</v>
      </c>
      <c r="K132" s="31" t="str" cm="1">
        <f t="array" ref="K132">_xlfn.IFS(
  ISNUMBER(SEARCH("Planificare și organizare - nivel elementar", E132)), 'Indicatori comportamentali'!$D$3,
  ISNUMBER(SEARCH("Planificare și organizare - nivel operațional", E132)), 'Indicatori comportamentali'!$D$4,
  ISNUMBER(SEARCH("Planificare și organizare - nivel extins", E132)), 'Indicatori comportamentali'!$D$5,
  ISNUMBER(SEARCH("Planificare și organizare - nivel strategic", E132)),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32" t="str">
        <f t="shared" ref="L132:L177" si="28">_xlfn.CONCAT(A132,","," ",B132)</f>
        <v>Inspector de integritate, grad principal</v>
      </c>
      <c r="M132" s="31" t="str" cm="1">
        <f t="array" ref="M132">_xlfn.IFS(
  ISNUMBER(SEARCH("Comunicare - nivel elementar", E132)), 'Indicatori comportamentali'!$E$3,
  ISNUMBER(SEARCH("Comunicare - nivel operațional", E132)), 'Indicatori comportamentali'!$E$4,
  ISNUMBER(SEARCH("Comunicare - nivel extins", E132)), 'Indicatori comportamentali'!$E$5,
  ISNUMBER(SEARCH("Comunicare - nivel strategic", E132)),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32" t="str">
        <f t="shared" ref="N132:N177" si="29">_xlfn.CONCAT(A132,","," ",B132)</f>
        <v>Inspector de integritate, grad principal</v>
      </c>
      <c r="O132" s="31" t="str" cm="1">
        <f t="array" ref="O132">_xlfn.IFS(
  ISNUMBER(SEARCH("Lucru în echipă - nivel elementar", E132)), 'Indicatori comportamentali'!$F$3,
  ISNUMBER(SEARCH("Lucru în echipă - nivel operațional", E132)), 'Indicatori comportamentali'!$F$4,
  ISNUMBER(SEARCH("Lucru în echipă - nivel extins", E132)), 'Indicatori comportamentali'!$F$5,
  ISNUMBER(SEARCH("Lucru în echipă - nivel strategic", E132)),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32" t="str">
        <f t="shared" ref="P132:P177" si="30">_xlfn.CONCAT(A132,","," ",B132)</f>
        <v>Inspector de integritate, grad principal</v>
      </c>
      <c r="Q132" s="31" t="str" cm="1">
        <f t="array" ref="Q132">_xlfn.IFS(
  ISNUMBER(SEARCH("Orientare către cetățean - nivel elementar", E132)), 'Indicatori comportamentali'!$G$3,
  ISNUMBER(SEARCH("Orientare către cetățean - nivel operațional", E132)), 'Indicatori comportamentali'!$G$4,
  ISNUMBER(SEARCH("Orientare către cetățean - nivel extins", E132)), 'Indicatori comportamentali'!$G$5,
  ISNUMBER(SEARCH("Orientare către cetățean - nivel strategic", E132)),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32" t="str">
        <f t="shared" ref="R132:R177" si="31">_xlfn.CONCAT(A132,","," ",B132)</f>
        <v>Inspector de integritate, grad principal</v>
      </c>
      <c r="S132" s="31" t="str" cm="1">
        <f t="array" ref="S132">_xlfn.IFS(
  ISNUMBER(SEARCH("Integritate - nivel elementar", E132)), 'Indicatori comportamentali'!$H$3,
  ISNUMBER(SEARCH("Integritate - nivel operațional", E132)), 'Indicatori comportamentali'!$H$4,
  ISNUMBER(SEARCH("Integritate - nivel extins", E132)), 'Indicatori comportamentali'!$H$5,
  ISNUMBER(SEARCH("Integritate - nivel strategic", E132)),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32" t="str">
        <f t="shared" ref="T132:T177" si="32">_xlfn.CONCAT(A132,","," ",B132)</f>
        <v>Inspector de integritate, grad principal</v>
      </c>
      <c r="U132" s="31" t="str" cm="1">
        <f t="array" ref="U132">_xlfn.IFS(
  ISNUMBER(SEARCH("Managementul performanței - nivel elementar", E132)), 'Indicatori comportamentali'!$I$3,
  ISNUMBER(SEARCH("Managementul performanței - nivel operațional", E132)), 'Indicatori comportamentali'!$I$4,
  ISNUMBER(SEARCH("Managementul performanței - nivel extins", E132)), 'Indicatori comportamentali'!$I$5,
  ISNUMBER(SEARCH("Managementul performanței - nivel strategic", E132)), 'Indicatori comportamentali'!$I$6,
  TRUE, "-"
)</f>
        <v>-</v>
      </c>
      <c r="V132" t="str">
        <f t="shared" ref="V132:V177" si="33">_xlfn.CONCAT(A132,","," ",B132)</f>
        <v>Inspector de integritate, grad principal</v>
      </c>
      <c r="W132" s="31" t="str" cm="1">
        <f t="array" ref="W132">_xlfn.IFS(
  ISNUMBER(SEARCH("Dezvoltarea echipei - nivel elementar", E132)), 'Indicatori comportamentali'!$J$3,
  ISNUMBER(SEARCH("Dezvoltarea echipei - nivel operațional", E132)), 'Indicatori comportamentali'!$J$4,
  ISNUMBER(SEARCH("Dezvoltarea echipei - nivel extins", E132)), 'Indicatori comportamentali'!$J$5,
  ISNUMBER(SEARCH("Dezvoltarea echipei - nivel strategic", E132)), 'Indicatori comportamentali'!$J$6,
  TRUE, "-"
)</f>
        <v>-</v>
      </c>
      <c r="X132" t="str">
        <f t="shared" ref="X132:X177" si="34">_xlfn.CONCAT(A132,","," ",B132)</f>
        <v>Inspector de integritate, grad principal</v>
      </c>
      <c r="Y132" s="31" t="str" cm="1">
        <f t="array" ref="Y132">_xlfn.IFS(
  ISNUMBER(SEARCH("Generarea angajamentului - nivel elementar", E132)), 'Indicatori comportamentali'!$K$3,
  ISNUMBER(SEARCH("Generarea angajamentului - nivel operațional", E132)), 'Indicatori comportamentali'!$K$4,
  ISNUMBER(SEARCH("Generarea angajamentului - nivel extins", E132)), 'Indicatori comportamentali'!$K$5,
  ISNUMBER(SEARCH("Generarea angajamentului - nivel strategic", E132)), 'Indicatori comportamentali'!$K$6,
  TRUE, "-"
)</f>
        <v>-</v>
      </c>
      <c r="Z132" t="str">
        <f t="shared" ref="Z132:Z177" si="35">_xlfn.CONCAT(A132,","," ",B132)</f>
        <v>Inspector de integritate, grad principal</v>
      </c>
      <c r="AA132" s="31" t="str" cm="1">
        <f t="array" ref="AA132">_xlfn.IFS(
  ISNUMBER(SEARCH("Promovarea inovației și inițierea schimbării - nivel elementar", E132)), 'Indicatori comportamentali'!$L$3,
  ISNUMBER(SEARCH("Promovarea inovației și inițierea schimbării - nivel operațional", E132)), 'Indicatori comportamentali'!$L$4,
  ISNUMBER(SEARCH("Promovarea inovației și inițierea schimbării - nivel extins", E132)), 'Indicatori comportamentali'!$L$5,
  ISNUMBER(SEARCH("Promovarea inovației și inițierea schimbării - nivel strategic", E132)), 'Indicatori comportamentali'!$L$6,
  TRUE, "-"
)</f>
        <v>-</v>
      </c>
    </row>
    <row r="133" spans="1:27" ht="172.8" x14ac:dyDescent="0.3">
      <c r="A133" t="s">
        <v>147</v>
      </c>
      <c r="B133" t="s">
        <v>76</v>
      </c>
      <c r="C133" t="s">
        <v>164</v>
      </c>
      <c r="D133" t="str">
        <f t="shared" si="24"/>
        <v>Inspector de integritate, grad superior</v>
      </c>
      <c r="E133" s="32" t="s">
        <v>78</v>
      </c>
      <c r="F133" t="str">
        <f t="shared" si="25"/>
        <v>Inspector de integritate, grad superior</v>
      </c>
      <c r="G133" s="31" t="str" cm="1">
        <f t="array" ref="G133">_xlfn.IFS(
  ISNUMBER(SEARCH("Rezolvarea de probleme și luarea deciziilor - nivel elementar", E133)), 'Indicatori comportamentali'!$B$3,
  ISNUMBER(SEARCH("Rezolvarea de probleme și luarea deciziilor - nivel operațional", E133)), 'Indicatori comportamentali'!$B$4,
  ISNUMBER(SEARCH("Rezolvarea de probleme și luarea deciziilor - nivel extins", E133)), 'Indicatori comportamentali'!$B$5,
  ISNUMBER(SEARCH("Rezolvarea de probleme și luarea deciziilor - nivel strategic", E133)),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33" t="str">
        <f t="shared" si="26"/>
        <v>Inspector de integritate, grad superior</v>
      </c>
      <c r="I133" s="31" t="str" cm="1">
        <f t="array" ref="I133">_xlfn.IFS(
  ISNUMBER(SEARCH("Inițiativă - nivel elementar", E133)), 'Indicatori comportamentali'!$C$3,
  ISNUMBER(SEARCH("Inițiativă - nivel operațional", E133)), 'Indicatori comportamentali'!$C$4,
  ISNUMBER(SEARCH("Inițiativă - nivel extins", E133)), 'Indicatori comportamentali'!$C$5,
  ISNUMBER(SEARCH("Inițiativă - nivel strategic", E133)),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33" t="str">
        <f t="shared" si="27"/>
        <v>Inspector de integritate, grad superior</v>
      </c>
      <c r="K133" s="31" t="str" cm="1">
        <f t="array" ref="K133">_xlfn.IFS(
  ISNUMBER(SEARCH("Planificare și organizare - nivel elementar", E133)), 'Indicatori comportamentali'!$D$3,
  ISNUMBER(SEARCH("Planificare și organizare - nivel operațional", E133)), 'Indicatori comportamentali'!$D$4,
  ISNUMBER(SEARCH("Planificare și organizare - nivel extins", E133)), 'Indicatori comportamentali'!$D$5,
  ISNUMBER(SEARCH("Planificare și organizare - nivel strategic", E133)),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33" t="str">
        <f t="shared" si="28"/>
        <v>Inspector de integritate, grad superior</v>
      </c>
      <c r="M133" s="31" t="str" cm="1">
        <f t="array" ref="M133">_xlfn.IFS(
  ISNUMBER(SEARCH("Comunicare - nivel elementar", E133)), 'Indicatori comportamentali'!$E$3,
  ISNUMBER(SEARCH("Comunicare - nivel operațional", E133)), 'Indicatori comportamentali'!$E$4,
  ISNUMBER(SEARCH("Comunicare - nivel extins", E133)), 'Indicatori comportamentali'!$E$5,
  ISNUMBER(SEARCH("Comunicare - nivel strategic", E133)),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33" t="str">
        <f t="shared" si="29"/>
        <v>Inspector de integritate, grad superior</v>
      </c>
      <c r="O133" s="31" t="str" cm="1">
        <f t="array" ref="O133">_xlfn.IFS(
  ISNUMBER(SEARCH("Lucru în echipă - nivel elementar", E133)), 'Indicatori comportamentali'!$F$3,
  ISNUMBER(SEARCH("Lucru în echipă - nivel operațional", E133)), 'Indicatori comportamentali'!$F$4,
  ISNUMBER(SEARCH("Lucru în echipă - nivel extins", E133)), 'Indicatori comportamentali'!$F$5,
  ISNUMBER(SEARCH("Lucru în echipă - nivel strategic", E133)),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33" t="str">
        <f t="shared" si="30"/>
        <v>Inspector de integritate, grad superior</v>
      </c>
      <c r="Q133" s="31" t="str" cm="1">
        <f t="array" ref="Q133">_xlfn.IFS(
  ISNUMBER(SEARCH("Orientare către cetățean - nivel elementar", E133)), 'Indicatori comportamentali'!$G$3,
  ISNUMBER(SEARCH("Orientare către cetățean - nivel operațional", E133)), 'Indicatori comportamentali'!$G$4,
  ISNUMBER(SEARCH("Orientare către cetățean - nivel extins", E133)), 'Indicatori comportamentali'!$G$5,
  ISNUMBER(SEARCH("Orientare către cetățean - nivel strategic", E133)),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33" t="str">
        <f t="shared" si="31"/>
        <v>Inspector de integritate, grad superior</v>
      </c>
      <c r="S133" s="31" t="str" cm="1">
        <f t="array" ref="S133">_xlfn.IFS(
  ISNUMBER(SEARCH("Integritate - nivel elementar", E133)), 'Indicatori comportamentali'!$H$3,
  ISNUMBER(SEARCH("Integritate - nivel operațional", E133)), 'Indicatori comportamentali'!$H$4,
  ISNUMBER(SEARCH("Integritate - nivel extins", E133)), 'Indicatori comportamentali'!$H$5,
  ISNUMBER(SEARCH("Integritate - nivel strategic", E133)),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33" t="str">
        <f t="shared" si="32"/>
        <v>Inspector de integritate, grad superior</v>
      </c>
      <c r="U133" s="31" t="str" cm="1">
        <f t="array" ref="U133">_xlfn.IFS(
  ISNUMBER(SEARCH("Managementul performanței - nivel elementar", E133)), 'Indicatori comportamentali'!$I$3,
  ISNUMBER(SEARCH("Managementul performanței - nivel operațional", E133)), 'Indicatori comportamentali'!$I$4,
  ISNUMBER(SEARCH("Managementul performanței - nivel extins", E133)), 'Indicatori comportamentali'!$I$5,
  ISNUMBER(SEARCH("Managementul performanței - nivel strategic", E133)), 'Indicatori comportamentali'!$I$6,
  TRUE, "-"
)</f>
        <v>-</v>
      </c>
      <c r="V133" t="str">
        <f t="shared" si="33"/>
        <v>Inspector de integritate, grad superior</v>
      </c>
      <c r="W133" s="31" t="str" cm="1">
        <f t="array" ref="W133">_xlfn.IFS(
  ISNUMBER(SEARCH("Dezvoltarea echipei - nivel elementar", E133)), 'Indicatori comportamentali'!$J$3,
  ISNUMBER(SEARCH("Dezvoltarea echipei - nivel operațional", E133)), 'Indicatori comportamentali'!$J$4,
  ISNUMBER(SEARCH("Dezvoltarea echipei - nivel extins", E133)), 'Indicatori comportamentali'!$J$5,
  ISNUMBER(SEARCH("Dezvoltarea echipei - nivel strategic", E133)), 'Indicatori comportamentali'!$J$6,
  TRUE, "-"
)</f>
        <v>-</v>
      </c>
      <c r="X133" t="str">
        <f t="shared" si="34"/>
        <v>Inspector de integritate, grad superior</v>
      </c>
      <c r="Y133" s="31" t="str" cm="1">
        <f t="array" ref="Y133">_xlfn.IFS(
  ISNUMBER(SEARCH("Generarea angajamentului - nivel elementar", E133)), 'Indicatori comportamentali'!$K$3,
  ISNUMBER(SEARCH("Generarea angajamentului - nivel operațional", E133)), 'Indicatori comportamentali'!$K$4,
  ISNUMBER(SEARCH("Generarea angajamentului - nivel extins", E133)), 'Indicatori comportamentali'!$K$5,
  ISNUMBER(SEARCH("Generarea angajamentului - nivel strategic", E133)), 'Indicatori comportamentali'!$K$6,
  TRUE, "-"
)</f>
        <v>-</v>
      </c>
      <c r="Z133" t="str">
        <f t="shared" si="35"/>
        <v>Inspector de integritate, grad superior</v>
      </c>
      <c r="AA133" s="31" t="str" cm="1">
        <f t="array" ref="AA133">_xlfn.IFS(
  ISNUMBER(SEARCH("Promovarea inovației și inițierea schimbării - nivel elementar", E133)), 'Indicatori comportamentali'!$L$3,
  ISNUMBER(SEARCH("Promovarea inovației și inițierea schimbării - nivel operațional", E133)), 'Indicatori comportamentali'!$L$4,
  ISNUMBER(SEARCH("Promovarea inovației și inițierea schimbării - nivel extins", E133)), 'Indicatori comportamentali'!$L$5,
  ISNUMBER(SEARCH("Promovarea inovației și inițierea schimbării - nivel strategic", E133)), 'Indicatori comportamentali'!$L$6,
  TRUE, "-"
)</f>
        <v>-</v>
      </c>
    </row>
    <row r="134" spans="1:27" ht="158.4" x14ac:dyDescent="0.3">
      <c r="A134" t="s">
        <v>148</v>
      </c>
      <c r="B134" t="s">
        <v>73</v>
      </c>
      <c r="C134" t="s">
        <v>164</v>
      </c>
      <c r="D134" t="str">
        <f t="shared" si="24"/>
        <v>Inspector de muncă, grad debutant</v>
      </c>
      <c r="E134" s="32" t="s">
        <v>79</v>
      </c>
      <c r="F134" t="str">
        <f t="shared" si="25"/>
        <v>Inspector de muncă, grad debutant</v>
      </c>
      <c r="G134" s="31" t="str" cm="1">
        <f t="array" ref="G134">_xlfn.IFS(
  ISNUMBER(SEARCH("Rezolvarea de probleme și luarea deciziilor - nivel elementar", E134)), 'Indicatori comportamentali'!$B$3,
  ISNUMBER(SEARCH("Rezolvarea de probleme și luarea deciziilor - nivel operațional", E134)), 'Indicatori comportamentali'!$B$4,
  ISNUMBER(SEARCH("Rezolvarea de probleme și luarea deciziilor - nivel extins", E134)), 'Indicatori comportamentali'!$B$5,
  ISNUMBER(SEARCH("Rezolvarea de probleme și luarea deciziilor - nivel strategic", E134)),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34" t="str">
        <f t="shared" si="26"/>
        <v>Inspector de muncă, grad debutant</v>
      </c>
      <c r="I134" s="31" t="str" cm="1">
        <f t="array" ref="I134">_xlfn.IFS(
  ISNUMBER(SEARCH("Inițiativă - nivel elementar", E134)), 'Indicatori comportamentali'!$C$3,
  ISNUMBER(SEARCH("Inițiativă - nivel operațional", E134)), 'Indicatori comportamentali'!$C$4,
  ISNUMBER(SEARCH("Inițiativă - nivel extins", E134)), 'Indicatori comportamentali'!$C$5,
  ISNUMBER(SEARCH("Inițiativă - nivel strategic", E134)),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34" t="str">
        <f t="shared" si="27"/>
        <v>Inspector de muncă, grad debutant</v>
      </c>
      <c r="K134" s="31" t="str" cm="1">
        <f t="array" ref="K134">_xlfn.IFS(
  ISNUMBER(SEARCH("Planificare și organizare - nivel elementar", E134)), 'Indicatori comportamentali'!$D$3,
  ISNUMBER(SEARCH("Planificare și organizare - nivel operațional", E134)), 'Indicatori comportamentali'!$D$4,
  ISNUMBER(SEARCH("Planificare și organizare - nivel extins", E134)), 'Indicatori comportamentali'!$D$5,
  ISNUMBER(SEARCH("Planificare și organizare - nivel strategic", E134)),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34" t="str">
        <f t="shared" si="28"/>
        <v>Inspector de muncă, grad debutant</v>
      </c>
      <c r="M134" s="31" t="str" cm="1">
        <f t="array" ref="M134">_xlfn.IFS(
  ISNUMBER(SEARCH("Comunicare - nivel elementar", E134)), 'Indicatori comportamentali'!$E$3,
  ISNUMBER(SEARCH("Comunicare - nivel operațional", E134)), 'Indicatori comportamentali'!$E$4,
  ISNUMBER(SEARCH("Comunicare - nivel extins", E134)), 'Indicatori comportamentali'!$E$5,
  ISNUMBER(SEARCH("Comunicare - nivel strategic", E134)),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34" t="str">
        <f t="shared" si="29"/>
        <v>Inspector de muncă, grad debutant</v>
      </c>
      <c r="O134" s="31" t="str" cm="1">
        <f t="array" ref="O134">_xlfn.IFS(
  ISNUMBER(SEARCH("Lucru în echipă - nivel elementar", E134)), 'Indicatori comportamentali'!$F$3,
  ISNUMBER(SEARCH("Lucru în echipă - nivel operațional", E134)), 'Indicatori comportamentali'!$F$4,
  ISNUMBER(SEARCH("Lucru în echipă - nivel extins", E134)), 'Indicatori comportamentali'!$F$5,
  ISNUMBER(SEARCH("Lucru în echipă - nivel strategic", E134)),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34" t="str">
        <f t="shared" si="30"/>
        <v>Inspector de muncă, grad debutant</v>
      </c>
      <c r="Q134" s="31" t="str" cm="1">
        <f t="array" ref="Q134">_xlfn.IFS(
  ISNUMBER(SEARCH("Orientare către cetățean - nivel elementar", E134)), 'Indicatori comportamentali'!$G$3,
  ISNUMBER(SEARCH("Orientare către cetățean - nivel operațional", E134)), 'Indicatori comportamentali'!$G$4,
  ISNUMBER(SEARCH("Orientare către cetățean - nivel extins", E134)), 'Indicatori comportamentali'!$G$5,
  ISNUMBER(SEARCH("Orientare către cetățean - nivel strategic", E134)),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34" t="str">
        <f t="shared" si="31"/>
        <v>Inspector de muncă, grad debutant</v>
      </c>
      <c r="S134" s="31" t="str" cm="1">
        <f t="array" ref="S134">_xlfn.IFS(
  ISNUMBER(SEARCH("Integritate - nivel elementar", E134)), 'Indicatori comportamentali'!$H$3,
  ISNUMBER(SEARCH("Integritate - nivel operațional", E134)), 'Indicatori comportamentali'!$H$4,
  ISNUMBER(SEARCH("Integritate - nivel extins", E134)), 'Indicatori comportamentali'!$H$5,
  ISNUMBER(SEARCH("Integritate - nivel strategic", E134)),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34" t="str">
        <f t="shared" si="32"/>
        <v>Inspector de muncă, grad debutant</v>
      </c>
      <c r="U134" s="31" t="str" cm="1">
        <f t="array" ref="U134">_xlfn.IFS(
  ISNUMBER(SEARCH("Managementul performanței - nivel elementar", E134)), 'Indicatori comportamentali'!$I$3,
  ISNUMBER(SEARCH("Managementul performanței - nivel operațional", E134)), 'Indicatori comportamentali'!$I$4,
  ISNUMBER(SEARCH("Managementul performanței - nivel extins", E134)), 'Indicatori comportamentali'!$I$5,
  ISNUMBER(SEARCH("Managementul performanței - nivel strategic", E134)), 'Indicatori comportamentali'!$I$6,
  TRUE, "-"
)</f>
        <v>-</v>
      </c>
      <c r="V134" t="str">
        <f t="shared" si="33"/>
        <v>Inspector de muncă, grad debutant</v>
      </c>
      <c r="W134" s="31" t="str" cm="1">
        <f t="array" ref="W134">_xlfn.IFS(
  ISNUMBER(SEARCH("Dezvoltarea echipei - nivel elementar", E134)), 'Indicatori comportamentali'!$J$3,
  ISNUMBER(SEARCH("Dezvoltarea echipei - nivel operațional", E134)), 'Indicatori comportamentali'!$J$4,
  ISNUMBER(SEARCH("Dezvoltarea echipei - nivel extins", E134)), 'Indicatori comportamentali'!$J$5,
  ISNUMBER(SEARCH("Dezvoltarea echipei - nivel strategic", E134)), 'Indicatori comportamentali'!$J$6,
  TRUE, "-"
)</f>
        <v>-</v>
      </c>
      <c r="X134" t="str">
        <f t="shared" si="34"/>
        <v>Inspector de muncă, grad debutant</v>
      </c>
      <c r="Y134" s="31" t="str" cm="1">
        <f t="array" ref="Y134">_xlfn.IFS(
  ISNUMBER(SEARCH("Generarea angajamentului - nivel elementar", E134)), 'Indicatori comportamentali'!$K$3,
  ISNUMBER(SEARCH("Generarea angajamentului - nivel operațional", E134)), 'Indicatori comportamentali'!$K$4,
  ISNUMBER(SEARCH("Generarea angajamentului - nivel extins", E134)), 'Indicatori comportamentali'!$K$5,
  ISNUMBER(SEARCH("Generarea angajamentului - nivel strategic", E134)), 'Indicatori comportamentali'!$K$6,
  TRUE, "-"
)</f>
        <v>-</v>
      </c>
      <c r="Z134" t="str">
        <f t="shared" si="35"/>
        <v>Inspector de muncă, grad debutant</v>
      </c>
      <c r="AA134" s="31" t="str" cm="1">
        <f t="array" ref="AA134">_xlfn.IFS(
  ISNUMBER(SEARCH("Promovarea inovației și inițierea schimbării - nivel elementar", E134)), 'Indicatori comportamentali'!$L$3,
  ISNUMBER(SEARCH("Promovarea inovației și inițierea schimbării - nivel operațional", E134)), 'Indicatori comportamentali'!$L$4,
  ISNUMBER(SEARCH("Promovarea inovației și inițierea schimbării - nivel extins", E134)), 'Indicatori comportamentali'!$L$5,
  ISNUMBER(SEARCH("Promovarea inovației și inițierea schimbării - nivel strategic", E134)), 'Indicatori comportamentali'!$L$6,
  TRUE, "-"
)</f>
        <v>-</v>
      </c>
    </row>
    <row r="135" spans="1:27" ht="158.4" x14ac:dyDescent="0.3">
      <c r="A135" t="s">
        <v>148</v>
      </c>
      <c r="B135" t="s">
        <v>74</v>
      </c>
      <c r="C135" t="s">
        <v>164</v>
      </c>
      <c r="D135" t="str">
        <f t="shared" si="24"/>
        <v>Inspector de muncă, grad asistent</v>
      </c>
      <c r="E135" s="32" t="s">
        <v>79</v>
      </c>
      <c r="F135" t="str">
        <f t="shared" si="25"/>
        <v>Inspector de muncă, grad asistent</v>
      </c>
      <c r="G135" s="31" t="str" cm="1">
        <f t="array" ref="G135">_xlfn.IFS(
  ISNUMBER(SEARCH("Rezolvarea de probleme și luarea deciziilor - nivel elementar", E135)), 'Indicatori comportamentali'!$B$3,
  ISNUMBER(SEARCH("Rezolvarea de probleme și luarea deciziilor - nivel operațional", E135)), 'Indicatori comportamentali'!$B$4,
  ISNUMBER(SEARCH("Rezolvarea de probleme și luarea deciziilor - nivel extins", E135)), 'Indicatori comportamentali'!$B$5,
  ISNUMBER(SEARCH("Rezolvarea de probleme și luarea deciziilor - nivel strategic", E135)),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35" t="str">
        <f t="shared" si="26"/>
        <v>Inspector de muncă, grad asistent</v>
      </c>
      <c r="I135" s="31" t="str" cm="1">
        <f t="array" ref="I135">_xlfn.IFS(
  ISNUMBER(SEARCH("Inițiativă - nivel elementar", E135)), 'Indicatori comportamentali'!$C$3,
  ISNUMBER(SEARCH("Inițiativă - nivel operațional", E135)), 'Indicatori comportamentali'!$C$4,
  ISNUMBER(SEARCH("Inițiativă - nivel extins", E135)), 'Indicatori comportamentali'!$C$5,
  ISNUMBER(SEARCH("Inițiativă - nivel strategic", E135)),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35" t="str">
        <f t="shared" si="27"/>
        <v>Inspector de muncă, grad asistent</v>
      </c>
      <c r="K135" s="31" t="str" cm="1">
        <f t="array" ref="K135">_xlfn.IFS(
  ISNUMBER(SEARCH("Planificare și organizare - nivel elementar", E135)), 'Indicatori comportamentali'!$D$3,
  ISNUMBER(SEARCH("Planificare și organizare - nivel operațional", E135)), 'Indicatori comportamentali'!$D$4,
  ISNUMBER(SEARCH("Planificare și organizare - nivel extins", E135)), 'Indicatori comportamentali'!$D$5,
  ISNUMBER(SEARCH("Planificare și organizare - nivel strategic", E135)),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35" t="str">
        <f t="shared" si="28"/>
        <v>Inspector de muncă, grad asistent</v>
      </c>
      <c r="M135" s="31" t="str" cm="1">
        <f t="array" ref="M135">_xlfn.IFS(
  ISNUMBER(SEARCH("Comunicare - nivel elementar", E135)), 'Indicatori comportamentali'!$E$3,
  ISNUMBER(SEARCH("Comunicare - nivel operațional", E135)), 'Indicatori comportamentali'!$E$4,
  ISNUMBER(SEARCH("Comunicare - nivel extins", E135)), 'Indicatori comportamentali'!$E$5,
  ISNUMBER(SEARCH("Comunicare - nivel strategic", E135)),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35" t="str">
        <f t="shared" si="29"/>
        <v>Inspector de muncă, grad asistent</v>
      </c>
      <c r="O135" s="31" t="str" cm="1">
        <f t="array" ref="O135">_xlfn.IFS(
  ISNUMBER(SEARCH("Lucru în echipă - nivel elementar", E135)), 'Indicatori comportamentali'!$F$3,
  ISNUMBER(SEARCH("Lucru în echipă - nivel operațional", E135)), 'Indicatori comportamentali'!$F$4,
  ISNUMBER(SEARCH("Lucru în echipă - nivel extins", E135)), 'Indicatori comportamentali'!$F$5,
  ISNUMBER(SEARCH("Lucru în echipă - nivel strategic", E135)),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35" t="str">
        <f t="shared" si="30"/>
        <v>Inspector de muncă, grad asistent</v>
      </c>
      <c r="Q135" s="31" t="str" cm="1">
        <f t="array" ref="Q135">_xlfn.IFS(
  ISNUMBER(SEARCH("Orientare către cetățean - nivel elementar", E135)), 'Indicatori comportamentali'!$G$3,
  ISNUMBER(SEARCH("Orientare către cetățean - nivel operațional", E135)), 'Indicatori comportamentali'!$G$4,
  ISNUMBER(SEARCH("Orientare către cetățean - nivel extins", E135)), 'Indicatori comportamentali'!$G$5,
  ISNUMBER(SEARCH("Orientare către cetățean - nivel strategic", E135)),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35" t="str">
        <f t="shared" si="31"/>
        <v>Inspector de muncă, grad asistent</v>
      </c>
      <c r="S135" s="31" t="str" cm="1">
        <f t="array" ref="S135">_xlfn.IFS(
  ISNUMBER(SEARCH("Integritate - nivel elementar", E135)), 'Indicatori comportamentali'!$H$3,
  ISNUMBER(SEARCH("Integritate - nivel operațional", E135)), 'Indicatori comportamentali'!$H$4,
  ISNUMBER(SEARCH("Integritate - nivel extins", E135)), 'Indicatori comportamentali'!$H$5,
  ISNUMBER(SEARCH("Integritate - nivel strategic", E135)),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35" t="str">
        <f t="shared" si="32"/>
        <v>Inspector de muncă, grad asistent</v>
      </c>
      <c r="U135" s="31" t="str" cm="1">
        <f t="array" ref="U135">_xlfn.IFS(
  ISNUMBER(SEARCH("Managementul performanței - nivel elementar", E135)), 'Indicatori comportamentali'!$I$3,
  ISNUMBER(SEARCH("Managementul performanței - nivel operațional", E135)), 'Indicatori comportamentali'!$I$4,
  ISNUMBER(SEARCH("Managementul performanței - nivel extins", E135)), 'Indicatori comportamentali'!$I$5,
  ISNUMBER(SEARCH("Managementul performanței - nivel strategic", E135)), 'Indicatori comportamentali'!$I$6,
  TRUE, "-"
)</f>
        <v>-</v>
      </c>
      <c r="V135" t="str">
        <f t="shared" si="33"/>
        <v>Inspector de muncă, grad asistent</v>
      </c>
      <c r="W135" s="31" t="str" cm="1">
        <f t="array" ref="W135">_xlfn.IFS(
  ISNUMBER(SEARCH("Dezvoltarea echipei - nivel elementar", E135)), 'Indicatori comportamentali'!$J$3,
  ISNUMBER(SEARCH("Dezvoltarea echipei - nivel operațional", E135)), 'Indicatori comportamentali'!$J$4,
  ISNUMBER(SEARCH("Dezvoltarea echipei - nivel extins", E135)), 'Indicatori comportamentali'!$J$5,
  ISNUMBER(SEARCH("Dezvoltarea echipei - nivel strategic", E135)), 'Indicatori comportamentali'!$J$6,
  TRUE, "-"
)</f>
        <v>-</v>
      </c>
      <c r="X135" t="str">
        <f t="shared" si="34"/>
        <v>Inspector de muncă, grad asistent</v>
      </c>
      <c r="Y135" s="31" t="str" cm="1">
        <f t="array" ref="Y135">_xlfn.IFS(
  ISNUMBER(SEARCH("Generarea angajamentului - nivel elementar", E135)), 'Indicatori comportamentali'!$K$3,
  ISNUMBER(SEARCH("Generarea angajamentului - nivel operațional", E135)), 'Indicatori comportamentali'!$K$4,
  ISNUMBER(SEARCH("Generarea angajamentului - nivel extins", E135)), 'Indicatori comportamentali'!$K$5,
  ISNUMBER(SEARCH("Generarea angajamentului - nivel strategic", E135)), 'Indicatori comportamentali'!$K$6,
  TRUE, "-"
)</f>
        <v>-</v>
      </c>
      <c r="Z135" t="str">
        <f t="shared" si="35"/>
        <v>Inspector de muncă, grad asistent</v>
      </c>
      <c r="AA135" s="31" t="str" cm="1">
        <f t="array" ref="AA135">_xlfn.IFS(
  ISNUMBER(SEARCH("Promovarea inovației și inițierea schimbării - nivel elementar", E135)), 'Indicatori comportamentali'!$L$3,
  ISNUMBER(SEARCH("Promovarea inovației și inițierea schimbării - nivel operațional", E135)), 'Indicatori comportamentali'!$L$4,
  ISNUMBER(SEARCH("Promovarea inovației și inițierea schimbării - nivel extins", E135)), 'Indicatori comportamentali'!$L$5,
  ISNUMBER(SEARCH("Promovarea inovației și inițierea schimbării - nivel strategic", E135)), 'Indicatori comportamentali'!$L$6,
  TRUE, "-"
)</f>
        <v>-</v>
      </c>
    </row>
    <row r="136" spans="1:27" ht="172.8" x14ac:dyDescent="0.3">
      <c r="A136" t="s">
        <v>148</v>
      </c>
      <c r="B136" t="s">
        <v>75</v>
      </c>
      <c r="C136" t="s">
        <v>164</v>
      </c>
      <c r="D136" t="str">
        <f t="shared" si="24"/>
        <v>Inspector de muncă, grad principal</v>
      </c>
      <c r="E136" s="32" t="s">
        <v>78</v>
      </c>
      <c r="F136" t="str">
        <f t="shared" si="25"/>
        <v>Inspector de muncă, grad principal</v>
      </c>
      <c r="G136" s="31" t="str" cm="1">
        <f t="array" ref="G136">_xlfn.IFS(
  ISNUMBER(SEARCH("Rezolvarea de probleme și luarea deciziilor - nivel elementar", E136)), 'Indicatori comportamentali'!$B$3,
  ISNUMBER(SEARCH("Rezolvarea de probleme și luarea deciziilor - nivel operațional", E136)), 'Indicatori comportamentali'!$B$4,
  ISNUMBER(SEARCH("Rezolvarea de probleme și luarea deciziilor - nivel extins", E136)), 'Indicatori comportamentali'!$B$5,
  ISNUMBER(SEARCH("Rezolvarea de probleme și luarea deciziilor - nivel strategic", E136)),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36" t="str">
        <f t="shared" si="26"/>
        <v>Inspector de muncă, grad principal</v>
      </c>
      <c r="I136" s="31" t="str" cm="1">
        <f t="array" ref="I136">_xlfn.IFS(
  ISNUMBER(SEARCH("Inițiativă - nivel elementar", E136)), 'Indicatori comportamentali'!$C$3,
  ISNUMBER(SEARCH("Inițiativă - nivel operațional", E136)), 'Indicatori comportamentali'!$C$4,
  ISNUMBER(SEARCH("Inițiativă - nivel extins", E136)), 'Indicatori comportamentali'!$C$5,
  ISNUMBER(SEARCH("Inițiativă - nivel strategic", E136)),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36" t="str">
        <f t="shared" si="27"/>
        <v>Inspector de muncă, grad principal</v>
      </c>
      <c r="K136" s="31" t="str" cm="1">
        <f t="array" ref="K136">_xlfn.IFS(
  ISNUMBER(SEARCH("Planificare și organizare - nivel elementar", E136)), 'Indicatori comportamentali'!$D$3,
  ISNUMBER(SEARCH("Planificare și organizare - nivel operațional", E136)), 'Indicatori comportamentali'!$D$4,
  ISNUMBER(SEARCH("Planificare și organizare - nivel extins", E136)), 'Indicatori comportamentali'!$D$5,
  ISNUMBER(SEARCH("Planificare și organizare - nivel strategic", E136)),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36" t="str">
        <f t="shared" si="28"/>
        <v>Inspector de muncă, grad principal</v>
      </c>
      <c r="M136" s="31" t="str" cm="1">
        <f t="array" ref="M136">_xlfn.IFS(
  ISNUMBER(SEARCH("Comunicare - nivel elementar", E136)), 'Indicatori comportamentali'!$E$3,
  ISNUMBER(SEARCH("Comunicare - nivel operațional", E136)), 'Indicatori comportamentali'!$E$4,
  ISNUMBER(SEARCH("Comunicare - nivel extins", E136)), 'Indicatori comportamentali'!$E$5,
  ISNUMBER(SEARCH("Comunicare - nivel strategic", E136)),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36" t="str">
        <f t="shared" si="29"/>
        <v>Inspector de muncă, grad principal</v>
      </c>
      <c r="O136" s="31" t="str" cm="1">
        <f t="array" ref="O136">_xlfn.IFS(
  ISNUMBER(SEARCH("Lucru în echipă - nivel elementar", E136)), 'Indicatori comportamentali'!$F$3,
  ISNUMBER(SEARCH("Lucru în echipă - nivel operațional", E136)), 'Indicatori comportamentali'!$F$4,
  ISNUMBER(SEARCH("Lucru în echipă - nivel extins", E136)), 'Indicatori comportamentali'!$F$5,
  ISNUMBER(SEARCH("Lucru în echipă - nivel strategic", E136)),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36" t="str">
        <f t="shared" si="30"/>
        <v>Inspector de muncă, grad principal</v>
      </c>
      <c r="Q136" s="31" t="str" cm="1">
        <f t="array" ref="Q136">_xlfn.IFS(
  ISNUMBER(SEARCH("Orientare către cetățean - nivel elementar", E136)), 'Indicatori comportamentali'!$G$3,
  ISNUMBER(SEARCH("Orientare către cetățean - nivel operațional", E136)), 'Indicatori comportamentali'!$G$4,
  ISNUMBER(SEARCH("Orientare către cetățean - nivel extins", E136)), 'Indicatori comportamentali'!$G$5,
  ISNUMBER(SEARCH("Orientare către cetățean - nivel strategic", E136)),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36" t="str">
        <f t="shared" si="31"/>
        <v>Inspector de muncă, grad principal</v>
      </c>
      <c r="S136" s="31" t="str" cm="1">
        <f t="array" ref="S136">_xlfn.IFS(
  ISNUMBER(SEARCH("Integritate - nivel elementar", E136)), 'Indicatori comportamentali'!$H$3,
  ISNUMBER(SEARCH("Integritate - nivel operațional", E136)), 'Indicatori comportamentali'!$H$4,
  ISNUMBER(SEARCH("Integritate - nivel extins", E136)), 'Indicatori comportamentali'!$H$5,
  ISNUMBER(SEARCH("Integritate - nivel strategic", E136)),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36" t="str">
        <f t="shared" si="32"/>
        <v>Inspector de muncă, grad principal</v>
      </c>
      <c r="U136" s="31" t="str" cm="1">
        <f t="array" ref="U136">_xlfn.IFS(
  ISNUMBER(SEARCH("Managementul performanței - nivel elementar", E136)), 'Indicatori comportamentali'!$I$3,
  ISNUMBER(SEARCH("Managementul performanței - nivel operațional", E136)), 'Indicatori comportamentali'!$I$4,
  ISNUMBER(SEARCH("Managementul performanței - nivel extins", E136)), 'Indicatori comportamentali'!$I$5,
  ISNUMBER(SEARCH("Managementul performanței - nivel strategic", E136)), 'Indicatori comportamentali'!$I$6,
  TRUE, "-"
)</f>
        <v>-</v>
      </c>
      <c r="V136" t="str">
        <f t="shared" si="33"/>
        <v>Inspector de muncă, grad principal</v>
      </c>
      <c r="W136" s="31" t="str" cm="1">
        <f t="array" ref="W136">_xlfn.IFS(
  ISNUMBER(SEARCH("Dezvoltarea echipei - nivel elementar", E136)), 'Indicatori comportamentali'!$J$3,
  ISNUMBER(SEARCH("Dezvoltarea echipei - nivel operațional", E136)), 'Indicatori comportamentali'!$J$4,
  ISNUMBER(SEARCH("Dezvoltarea echipei - nivel extins", E136)), 'Indicatori comportamentali'!$J$5,
  ISNUMBER(SEARCH("Dezvoltarea echipei - nivel strategic", E136)), 'Indicatori comportamentali'!$J$6,
  TRUE, "-"
)</f>
        <v>-</v>
      </c>
      <c r="X136" t="str">
        <f t="shared" si="34"/>
        <v>Inspector de muncă, grad principal</v>
      </c>
      <c r="Y136" s="31" t="str" cm="1">
        <f t="array" ref="Y136">_xlfn.IFS(
  ISNUMBER(SEARCH("Generarea angajamentului - nivel elementar", E136)), 'Indicatori comportamentali'!$K$3,
  ISNUMBER(SEARCH("Generarea angajamentului - nivel operațional", E136)), 'Indicatori comportamentali'!$K$4,
  ISNUMBER(SEARCH("Generarea angajamentului - nivel extins", E136)), 'Indicatori comportamentali'!$K$5,
  ISNUMBER(SEARCH("Generarea angajamentului - nivel strategic", E136)), 'Indicatori comportamentali'!$K$6,
  TRUE, "-"
)</f>
        <v>-</v>
      </c>
      <c r="Z136" t="str">
        <f t="shared" si="35"/>
        <v>Inspector de muncă, grad principal</v>
      </c>
      <c r="AA136" s="31" t="str" cm="1">
        <f t="array" ref="AA136">_xlfn.IFS(
  ISNUMBER(SEARCH("Promovarea inovației și inițierea schimbării - nivel elementar", E136)), 'Indicatori comportamentali'!$L$3,
  ISNUMBER(SEARCH("Promovarea inovației și inițierea schimbării - nivel operațional", E136)), 'Indicatori comportamentali'!$L$4,
  ISNUMBER(SEARCH("Promovarea inovației și inițierea schimbării - nivel extins", E136)), 'Indicatori comportamentali'!$L$5,
  ISNUMBER(SEARCH("Promovarea inovației și inițierea schimbării - nivel strategic", E136)), 'Indicatori comportamentali'!$L$6,
  TRUE, "-"
)</f>
        <v>-</v>
      </c>
    </row>
    <row r="137" spans="1:27" ht="172.8" x14ac:dyDescent="0.3">
      <c r="A137" t="s">
        <v>148</v>
      </c>
      <c r="B137" t="s">
        <v>76</v>
      </c>
      <c r="C137" t="s">
        <v>164</v>
      </c>
      <c r="D137" t="str">
        <f t="shared" si="24"/>
        <v>Inspector de muncă, grad superior</v>
      </c>
      <c r="E137" s="32" t="s">
        <v>78</v>
      </c>
      <c r="F137" t="str">
        <f t="shared" si="25"/>
        <v>Inspector de muncă, grad superior</v>
      </c>
      <c r="G137" s="31" t="str" cm="1">
        <f t="array" ref="G137">_xlfn.IFS(
  ISNUMBER(SEARCH("Rezolvarea de probleme și luarea deciziilor - nivel elementar", E137)), 'Indicatori comportamentali'!$B$3,
  ISNUMBER(SEARCH("Rezolvarea de probleme și luarea deciziilor - nivel operațional", E137)), 'Indicatori comportamentali'!$B$4,
  ISNUMBER(SEARCH("Rezolvarea de probleme și luarea deciziilor - nivel extins", E137)), 'Indicatori comportamentali'!$B$5,
  ISNUMBER(SEARCH("Rezolvarea de probleme și luarea deciziilor - nivel strategic", E137)),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37" t="str">
        <f t="shared" si="26"/>
        <v>Inspector de muncă, grad superior</v>
      </c>
      <c r="I137" s="31" t="str" cm="1">
        <f t="array" ref="I137">_xlfn.IFS(
  ISNUMBER(SEARCH("Inițiativă - nivel elementar", E137)), 'Indicatori comportamentali'!$C$3,
  ISNUMBER(SEARCH("Inițiativă - nivel operațional", E137)), 'Indicatori comportamentali'!$C$4,
  ISNUMBER(SEARCH("Inițiativă - nivel extins", E137)), 'Indicatori comportamentali'!$C$5,
  ISNUMBER(SEARCH("Inițiativă - nivel strategic", E137)),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37" t="str">
        <f t="shared" si="27"/>
        <v>Inspector de muncă, grad superior</v>
      </c>
      <c r="K137" s="31" t="str" cm="1">
        <f t="array" ref="K137">_xlfn.IFS(
  ISNUMBER(SEARCH("Planificare și organizare - nivel elementar", E137)), 'Indicatori comportamentali'!$D$3,
  ISNUMBER(SEARCH("Planificare și organizare - nivel operațional", E137)), 'Indicatori comportamentali'!$D$4,
  ISNUMBER(SEARCH("Planificare și organizare - nivel extins", E137)), 'Indicatori comportamentali'!$D$5,
  ISNUMBER(SEARCH("Planificare și organizare - nivel strategic", E137)),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37" t="str">
        <f t="shared" si="28"/>
        <v>Inspector de muncă, grad superior</v>
      </c>
      <c r="M137" s="31" t="str" cm="1">
        <f t="array" ref="M137">_xlfn.IFS(
  ISNUMBER(SEARCH("Comunicare - nivel elementar", E137)), 'Indicatori comportamentali'!$E$3,
  ISNUMBER(SEARCH("Comunicare - nivel operațional", E137)), 'Indicatori comportamentali'!$E$4,
  ISNUMBER(SEARCH("Comunicare - nivel extins", E137)), 'Indicatori comportamentali'!$E$5,
  ISNUMBER(SEARCH("Comunicare - nivel strategic", E137)),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37" t="str">
        <f t="shared" si="29"/>
        <v>Inspector de muncă, grad superior</v>
      </c>
      <c r="O137" s="31" t="str" cm="1">
        <f t="array" ref="O137">_xlfn.IFS(
  ISNUMBER(SEARCH("Lucru în echipă - nivel elementar", E137)), 'Indicatori comportamentali'!$F$3,
  ISNUMBER(SEARCH("Lucru în echipă - nivel operațional", E137)), 'Indicatori comportamentali'!$F$4,
  ISNUMBER(SEARCH("Lucru în echipă - nivel extins", E137)), 'Indicatori comportamentali'!$F$5,
  ISNUMBER(SEARCH("Lucru în echipă - nivel strategic", E137)),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37" t="str">
        <f t="shared" si="30"/>
        <v>Inspector de muncă, grad superior</v>
      </c>
      <c r="Q137" s="31" t="str" cm="1">
        <f t="array" ref="Q137">_xlfn.IFS(
  ISNUMBER(SEARCH("Orientare către cetățean - nivel elementar", E137)), 'Indicatori comportamentali'!$G$3,
  ISNUMBER(SEARCH("Orientare către cetățean - nivel operațional", E137)), 'Indicatori comportamentali'!$G$4,
  ISNUMBER(SEARCH("Orientare către cetățean - nivel extins", E137)), 'Indicatori comportamentali'!$G$5,
  ISNUMBER(SEARCH("Orientare către cetățean - nivel strategic", E137)),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37" t="str">
        <f t="shared" si="31"/>
        <v>Inspector de muncă, grad superior</v>
      </c>
      <c r="S137" s="31" t="str" cm="1">
        <f t="array" ref="S137">_xlfn.IFS(
  ISNUMBER(SEARCH("Integritate - nivel elementar", E137)), 'Indicatori comportamentali'!$H$3,
  ISNUMBER(SEARCH("Integritate - nivel operațional", E137)), 'Indicatori comportamentali'!$H$4,
  ISNUMBER(SEARCH("Integritate - nivel extins", E137)), 'Indicatori comportamentali'!$H$5,
  ISNUMBER(SEARCH("Integritate - nivel strategic", E137)),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37" t="str">
        <f t="shared" si="32"/>
        <v>Inspector de muncă, grad superior</v>
      </c>
      <c r="U137" s="31" t="str" cm="1">
        <f t="array" ref="U137">_xlfn.IFS(
  ISNUMBER(SEARCH("Managementul performanței - nivel elementar", E137)), 'Indicatori comportamentali'!$I$3,
  ISNUMBER(SEARCH("Managementul performanței - nivel operațional", E137)), 'Indicatori comportamentali'!$I$4,
  ISNUMBER(SEARCH("Managementul performanței - nivel extins", E137)), 'Indicatori comportamentali'!$I$5,
  ISNUMBER(SEARCH("Managementul performanței - nivel strategic", E137)), 'Indicatori comportamentali'!$I$6,
  TRUE, "-"
)</f>
        <v>-</v>
      </c>
      <c r="V137" t="str">
        <f t="shared" si="33"/>
        <v>Inspector de muncă, grad superior</v>
      </c>
      <c r="W137" s="31" t="str" cm="1">
        <f t="array" ref="W137">_xlfn.IFS(
  ISNUMBER(SEARCH("Dezvoltarea echipei - nivel elementar", E137)), 'Indicatori comportamentali'!$J$3,
  ISNUMBER(SEARCH("Dezvoltarea echipei - nivel operațional", E137)), 'Indicatori comportamentali'!$J$4,
  ISNUMBER(SEARCH("Dezvoltarea echipei - nivel extins", E137)), 'Indicatori comportamentali'!$J$5,
  ISNUMBER(SEARCH("Dezvoltarea echipei - nivel strategic", E137)), 'Indicatori comportamentali'!$J$6,
  TRUE, "-"
)</f>
        <v>-</v>
      </c>
      <c r="X137" t="str">
        <f t="shared" si="34"/>
        <v>Inspector de muncă, grad superior</v>
      </c>
      <c r="Y137" s="31" t="str" cm="1">
        <f t="array" ref="Y137">_xlfn.IFS(
  ISNUMBER(SEARCH("Generarea angajamentului - nivel elementar", E137)), 'Indicatori comportamentali'!$K$3,
  ISNUMBER(SEARCH("Generarea angajamentului - nivel operațional", E137)), 'Indicatori comportamentali'!$K$4,
  ISNUMBER(SEARCH("Generarea angajamentului - nivel extins", E137)), 'Indicatori comportamentali'!$K$5,
  ISNUMBER(SEARCH("Generarea angajamentului - nivel strategic", E137)), 'Indicatori comportamentali'!$K$6,
  TRUE, "-"
)</f>
        <v>-</v>
      </c>
      <c r="Z137" t="str">
        <f t="shared" si="35"/>
        <v>Inspector de muncă, grad superior</v>
      </c>
      <c r="AA137" s="31" t="str" cm="1">
        <f t="array" ref="AA137">_xlfn.IFS(
  ISNUMBER(SEARCH("Promovarea inovației și inițierea schimbării - nivel elementar", E137)), 'Indicatori comportamentali'!$L$3,
  ISNUMBER(SEARCH("Promovarea inovației și inițierea schimbării - nivel operațional", E137)), 'Indicatori comportamentali'!$L$4,
  ISNUMBER(SEARCH("Promovarea inovației și inițierea schimbării - nivel extins", E137)), 'Indicatori comportamentali'!$L$5,
  ISNUMBER(SEARCH("Promovarea inovației și inițierea schimbării - nivel strategic", E137)), 'Indicatori comportamentali'!$L$6,
  TRUE, "-"
)</f>
        <v>-</v>
      </c>
    </row>
    <row r="138" spans="1:27" ht="158.4" x14ac:dyDescent="0.3">
      <c r="A138" t="s">
        <v>149</v>
      </c>
      <c r="B138" t="s">
        <v>73</v>
      </c>
      <c r="C138" t="s">
        <v>164</v>
      </c>
      <c r="D138" t="str">
        <f t="shared" si="24"/>
        <v>Inspector ecolog, grad debutant</v>
      </c>
      <c r="E138" s="32" t="s">
        <v>79</v>
      </c>
      <c r="F138" t="str">
        <f t="shared" si="25"/>
        <v>Inspector ecolog, grad debutant</v>
      </c>
      <c r="G138" s="31" t="str" cm="1">
        <f t="array" ref="G138">_xlfn.IFS(
  ISNUMBER(SEARCH("Rezolvarea de probleme și luarea deciziilor - nivel elementar", E138)), 'Indicatori comportamentali'!$B$3,
  ISNUMBER(SEARCH("Rezolvarea de probleme și luarea deciziilor - nivel operațional", E138)), 'Indicatori comportamentali'!$B$4,
  ISNUMBER(SEARCH("Rezolvarea de probleme și luarea deciziilor - nivel extins", E138)), 'Indicatori comportamentali'!$B$5,
  ISNUMBER(SEARCH("Rezolvarea de probleme și luarea deciziilor - nivel strategic", E138)),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38" t="str">
        <f t="shared" si="26"/>
        <v>Inspector ecolog, grad debutant</v>
      </c>
      <c r="I138" s="31" t="str" cm="1">
        <f t="array" ref="I138">_xlfn.IFS(
  ISNUMBER(SEARCH("Inițiativă - nivel elementar", E138)), 'Indicatori comportamentali'!$C$3,
  ISNUMBER(SEARCH("Inițiativă - nivel operațional", E138)), 'Indicatori comportamentali'!$C$4,
  ISNUMBER(SEARCH("Inițiativă - nivel extins", E138)), 'Indicatori comportamentali'!$C$5,
  ISNUMBER(SEARCH("Inițiativă - nivel strategic", E138)),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38" t="str">
        <f t="shared" si="27"/>
        <v>Inspector ecolog, grad debutant</v>
      </c>
      <c r="K138" s="31" t="str" cm="1">
        <f t="array" ref="K138">_xlfn.IFS(
  ISNUMBER(SEARCH("Planificare și organizare - nivel elementar", E138)), 'Indicatori comportamentali'!$D$3,
  ISNUMBER(SEARCH("Planificare și organizare - nivel operațional", E138)), 'Indicatori comportamentali'!$D$4,
  ISNUMBER(SEARCH("Planificare și organizare - nivel extins", E138)), 'Indicatori comportamentali'!$D$5,
  ISNUMBER(SEARCH("Planificare și organizare - nivel strategic", E138)),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38" t="str">
        <f t="shared" si="28"/>
        <v>Inspector ecolog, grad debutant</v>
      </c>
      <c r="M138" s="31" t="str" cm="1">
        <f t="array" ref="M138">_xlfn.IFS(
  ISNUMBER(SEARCH("Comunicare - nivel elementar", E138)), 'Indicatori comportamentali'!$E$3,
  ISNUMBER(SEARCH("Comunicare - nivel operațional", E138)), 'Indicatori comportamentali'!$E$4,
  ISNUMBER(SEARCH("Comunicare - nivel extins", E138)), 'Indicatori comportamentali'!$E$5,
  ISNUMBER(SEARCH("Comunicare - nivel strategic", E138)),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38" t="str">
        <f t="shared" si="29"/>
        <v>Inspector ecolog, grad debutant</v>
      </c>
      <c r="O138" s="31" t="str" cm="1">
        <f t="array" ref="O138">_xlfn.IFS(
  ISNUMBER(SEARCH("Lucru în echipă - nivel elementar", E138)), 'Indicatori comportamentali'!$F$3,
  ISNUMBER(SEARCH("Lucru în echipă - nivel operațional", E138)), 'Indicatori comportamentali'!$F$4,
  ISNUMBER(SEARCH("Lucru în echipă - nivel extins", E138)), 'Indicatori comportamentali'!$F$5,
  ISNUMBER(SEARCH("Lucru în echipă - nivel strategic", E138)),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38" t="str">
        <f t="shared" si="30"/>
        <v>Inspector ecolog, grad debutant</v>
      </c>
      <c r="Q138" s="31" t="str" cm="1">
        <f t="array" ref="Q138">_xlfn.IFS(
  ISNUMBER(SEARCH("Orientare către cetățean - nivel elementar", E138)), 'Indicatori comportamentali'!$G$3,
  ISNUMBER(SEARCH("Orientare către cetățean - nivel operațional", E138)), 'Indicatori comportamentali'!$G$4,
  ISNUMBER(SEARCH("Orientare către cetățean - nivel extins", E138)), 'Indicatori comportamentali'!$G$5,
  ISNUMBER(SEARCH("Orientare către cetățean - nivel strategic", E138)),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38" t="str">
        <f t="shared" si="31"/>
        <v>Inspector ecolog, grad debutant</v>
      </c>
      <c r="S138" s="31" t="str" cm="1">
        <f t="array" ref="S138">_xlfn.IFS(
  ISNUMBER(SEARCH("Integritate - nivel elementar", E138)), 'Indicatori comportamentali'!$H$3,
  ISNUMBER(SEARCH("Integritate - nivel operațional", E138)), 'Indicatori comportamentali'!$H$4,
  ISNUMBER(SEARCH("Integritate - nivel extins", E138)), 'Indicatori comportamentali'!$H$5,
  ISNUMBER(SEARCH("Integritate - nivel strategic", E138)),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38" t="str">
        <f t="shared" si="32"/>
        <v>Inspector ecolog, grad debutant</v>
      </c>
      <c r="U138" s="31" t="str" cm="1">
        <f t="array" ref="U138">_xlfn.IFS(
  ISNUMBER(SEARCH("Managementul performanței - nivel elementar", E138)), 'Indicatori comportamentali'!$I$3,
  ISNUMBER(SEARCH("Managementul performanței - nivel operațional", E138)), 'Indicatori comportamentali'!$I$4,
  ISNUMBER(SEARCH("Managementul performanței - nivel extins", E138)), 'Indicatori comportamentali'!$I$5,
  ISNUMBER(SEARCH("Managementul performanței - nivel strategic", E138)), 'Indicatori comportamentali'!$I$6,
  TRUE, "-"
)</f>
        <v>-</v>
      </c>
      <c r="V138" t="str">
        <f t="shared" si="33"/>
        <v>Inspector ecolog, grad debutant</v>
      </c>
      <c r="W138" s="31" t="str" cm="1">
        <f t="array" ref="W138">_xlfn.IFS(
  ISNUMBER(SEARCH("Dezvoltarea echipei - nivel elementar", E138)), 'Indicatori comportamentali'!$J$3,
  ISNUMBER(SEARCH("Dezvoltarea echipei - nivel operațional", E138)), 'Indicatori comportamentali'!$J$4,
  ISNUMBER(SEARCH("Dezvoltarea echipei - nivel extins", E138)), 'Indicatori comportamentali'!$J$5,
  ISNUMBER(SEARCH("Dezvoltarea echipei - nivel strategic", E138)), 'Indicatori comportamentali'!$J$6,
  TRUE, "-"
)</f>
        <v>-</v>
      </c>
      <c r="X138" t="str">
        <f t="shared" si="34"/>
        <v>Inspector ecolog, grad debutant</v>
      </c>
      <c r="Y138" s="31" t="str" cm="1">
        <f t="array" ref="Y138">_xlfn.IFS(
  ISNUMBER(SEARCH("Generarea angajamentului - nivel elementar", E138)), 'Indicatori comportamentali'!$K$3,
  ISNUMBER(SEARCH("Generarea angajamentului - nivel operațional", E138)), 'Indicatori comportamentali'!$K$4,
  ISNUMBER(SEARCH("Generarea angajamentului - nivel extins", E138)), 'Indicatori comportamentali'!$K$5,
  ISNUMBER(SEARCH("Generarea angajamentului - nivel strategic", E138)), 'Indicatori comportamentali'!$K$6,
  TRUE, "-"
)</f>
        <v>-</v>
      </c>
      <c r="Z138" t="str">
        <f t="shared" si="35"/>
        <v>Inspector ecolog, grad debutant</v>
      </c>
      <c r="AA138" s="31" t="str" cm="1">
        <f t="array" ref="AA138">_xlfn.IFS(
  ISNUMBER(SEARCH("Promovarea inovației și inițierea schimbării - nivel elementar", E138)), 'Indicatori comportamentali'!$L$3,
  ISNUMBER(SEARCH("Promovarea inovației și inițierea schimbării - nivel operațional", E138)), 'Indicatori comportamentali'!$L$4,
  ISNUMBER(SEARCH("Promovarea inovației și inițierea schimbării - nivel extins", E138)), 'Indicatori comportamentali'!$L$5,
  ISNUMBER(SEARCH("Promovarea inovației și inițierea schimbării - nivel strategic", E138)), 'Indicatori comportamentali'!$L$6,
  TRUE, "-"
)</f>
        <v>-</v>
      </c>
    </row>
    <row r="139" spans="1:27" ht="158.4" x14ac:dyDescent="0.3">
      <c r="A139" t="s">
        <v>149</v>
      </c>
      <c r="B139" t="s">
        <v>74</v>
      </c>
      <c r="C139" t="s">
        <v>164</v>
      </c>
      <c r="D139" t="str">
        <f t="shared" si="24"/>
        <v>Inspector ecolog, grad asistent</v>
      </c>
      <c r="E139" s="32" t="s">
        <v>79</v>
      </c>
      <c r="F139" t="str">
        <f t="shared" si="25"/>
        <v>Inspector ecolog, grad asistent</v>
      </c>
      <c r="G139" s="31" t="str" cm="1">
        <f t="array" ref="G139">_xlfn.IFS(
  ISNUMBER(SEARCH("Rezolvarea de probleme și luarea deciziilor - nivel elementar", E139)), 'Indicatori comportamentali'!$B$3,
  ISNUMBER(SEARCH("Rezolvarea de probleme și luarea deciziilor - nivel operațional", E139)), 'Indicatori comportamentali'!$B$4,
  ISNUMBER(SEARCH("Rezolvarea de probleme și luarea deciziilor - nivel extins", E139)), 'Indicatori comportamentali'!$B$5,
  ISNUMBER(SEARCH("Rezolvarea de probleme și luarea deciziilor - nivel strategic", E139)),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39" t="str">
        <f t="shared" si="26"/>
        <v>Inspector ecolog, grad asistent</v>
      </c>
      <c r="I139" s="31" t="str" cm="1">
        <f t="array" ref="I139">_xlfn.IFS(
  ISNUMBER(SEARCH("Inițiativă - nivel elementar", E139)), 'Indicatori comportamentali'!$C$3,
  ISNUMBER(SEARCH("Inițiativă - nivel operațional", E139)), 'Indicatori comportamentali'!$C$4,
  ISNUMBER(SEARCH("Inițiativă - nivel extins", E139)), 'Indicatori comportamentali'!$C$5,
  ISNUMBER(SEARCH("Inițiativă - nivel strategic", E139)),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39" t="str">
        <f t="shared" si="27"/>
        <v>Inspector ecolog, grad asistent</v>
      </c>
      <c r="K139" s="31" t="str" cm="1">
        <f t="array" ref="K139">_xlfn.IFS(
  ISNUMBER(SEARCH("Planificare și organizare - nivel elementar", E139)), 'Indicatori comportamentali'!$D$3,
  ISNUMBER(SEARCH("Planificare și organizare - nivel operațional", E139)), 'Indicatori comportamentali'!$D$4,
  ISNUMBER(SEARCH("Planificare și organizare - nivel extins", E139)), 'Indicatori comportamentali'!$D$5,
  ISNUMBER(SEARCH("Planificare și organizare - nivel strategic", E139)),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39" t="str">
        <f t="shared" si="28"/>
        <v>Inspector ecolog, grad asistent</v>
      </c>
      <c r="M139" s="31" t="str" cm="1">
        <f t="array" ref="M139">_xlfn.IFS(
  ISNUMBER(SEARCH("Comunicare - nivel elementar", E139)), 'Indicatori comportamentali'!$E$3,
  ISNUMBER(SEARCH("Comunicare - nivel operațional", E139)), 'Indicatori comportamentali'!$E$4,
  ISNUMBER(SEARCH("Comunicare - nivel extins", E139)), 'Indicatori comportamentali'!$E$5,
  ISNUMBER(SEARCH("Comunicare - nivel strategic", E139)),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39" t="str">
        <f t="shared" si="29"/>
        <v>Inspector ecolog, grad asistent</v>
      </c>
      <c r="O139" s="31" t="str" cm="1">
        <f t="array" ref="O139">_xlfn.IFS(
  ISNUMBER(SEARCH("Lucru în echipă - nivel elementar", E139)), 'Indicatori comportamentali'!$F$3,
  ISNUMBER(SEARCH("Lucru în echipă - nivel operațional", E139)), 'Indicatori comportamentali'!$F$4,
  ISNUMBER(SEARCH("Lucru în echipă - nivel extins", E139)), 'Indicatori comportamentali'!$F$5,
  ISNUMBER(SEARCH("Lucru în echipă - nivel strategic", E139)),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39" t="str">
        <f t="shared" si="30"/>
        <v>Inspector ecolog, grad asistent</v>
      </c>
      <c r="Q139" s="31" t="str" cm="1">
        <f t="array" ref="Q139">_xlfn.IFS(
  ISNUMBER(SEARCH("Orientare către cetățean - nivel elementar", E139)), 'Indicatori comportamentali'!$G$3,
  ISNUMBER(SEARCH("Orientare către cetățean - nivel operațional", E139)), 'Indicatori comportamentali'!$G$4,
  ISNUMBER(SEARCH("Orientare către cetățean - nivel extins", E139)), 'Indicatori comportamentali'!$G$5,
  ISNUMBER(SEARCH("Orientare către cetățean - nivel strategic", E139)),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39" t="str">
        <f t="shared" si="31"/>
        <v>Inspector ecolog, grad asistent</v>
      </c>
      <c r="S139" s="31" t="str" cm="1">
        <f t="array" ref="S139">_xlfn.IFS(
  ISNUMBER(SEARCH("Integritate - nivel elementar", E139)), 'Indicatori comportamentali'!$H$3,
  ISNUMBER(SEARCH("Integritate - nivel operațional", E139)), 'Indicatori comportamentali'!$H$4,
  ISNUMBER(SEARCH("Integritate - nivel extins", E139)), 'Indicatori comportamentali'!$H$5,
  ISNUMBER(SEARCH("Integritate - nivel strategic", E139)),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39" t="str">
        <f t="shared" si="32"/>
        <v>Inspector ecolog, grad asistent</v>
      </c>
      <c r="U139" s="31" t="str" cm="1">
        <f t="array" ref="U139">_xlfn.IFS(
  ISNUMBER(SEARCH("Managementul performanței - nivel elementar", E139)), 'Indicatori comportamentali'!$I$3,
  ISNUMBER(SEARCH("Managementul performanței - nivel operațional", E139)), 'Indicatori comportamentali'!$I$4,
  ISNUMBER(SEARCH("Managementul performanței - nivel extins", E139)), 'Indicatori comportamentali'!$I$5,
  ISNUMBER(SEARCH("Managementul performanței - nivel strategic", E139)), 'Indicatori comportamentali'!$I$6,
  TRUE, "-"
)</f>
        <v>-</v>
      </c>
      <c r="V139" t="str">
        <f t="shared" si="33"/>
        <v>Inspector ecolog, grad asistent</v>
      </c>
      <c r="W139" s="31" t="str" cm="1">
        <f t="array" ref="W139">_xlfn.IFS(
  ISNUMBER(SEARCH("Dezvoltarea echipei - nivel elementar", E139)), 'Indicatori comportamentali'!$J$3,
  ISNUMBER(SEARCH("Dezvoltarea echipei - nivel operațional", E139)), 'Indicatori comportamentali'!$J$4,
  ISNUMBER(SEARCH("Dezvoltarea echipei - nivel extins", E139)), 'Indicatori comportamentali'!$J$5,
  ISNUMBER(SEARCH("Dezvoltarea echipei - nivel strategic", E139)), 'Indicatori comportamentali'!$J$6,
  TRUE, "-"
)</f>
        <v>-</v>
      </c>
      <c r="X139" t="str">
        <f t="shared" si="34"/>
        <v>Inspector ecolog, grad asistent</v>
      </c>
      <c r="Y139" s="31" t="str" cm="1">
        <f t="array" ref="Y139">_xlfn.IFS(
  ISNUMBER(SEARCH("Generarea angajamentului - nivel elementar", E139)), 'Indicatori comportamentali'!$K$3,
  ISNUMBER(SEARCH("Generarea angajamentului - nivel operațional", E139)), 'Indicatori comportamentali'!$K$4,
  ISNUMBER(SEARCH("Generarea angajamentului - nivel extins", E139)), 'Indicatori comportamentali'!$K$5,
  ISNUMBER(SEARCH("Generarea angajamentului - nivel strategic", E139)), 'Indicatori comportamentali'!$K$6,
  TRUE, "-"
)</f>
        <v>-</v>
      </c>
      <c r="Z139" t="str">
        <f t="shared" si="35"/>
        <v>Inspector ecolog, grad asistent</v>
      </c>
      <c r="AA139" s="31" t="str" cm="1">
        <f t="array" ref="AA139">_xlfn.IFS(
  ISNUMBER(SEARCH("Promovarea inovației și inițierea schimbării - nivel elementar", E139)), 'Indicatori comportamentali'!$L$3,
  ISNUMBER(SEARCH("Promovarea inovației și inițierea schimbării - nivel operațional", E139)), 'Indicatori comportamentali'!$L$4,
  ISNUMBER(SEARCH("Promovarea inovației și inițierea schimbării - nivel extins", E139)), 'Indicatori comportamentali'!$L$5,
  ISNUMBER(SEARCH("Promovarea inovației și inițierea schimbării - nivel strategic", E139)), 'Indicatori comportamentali'!$L$6,
  TRUE, "-"
)</f>
        <v>-</v>
      </c>
    </row>
    <row r="140" spans="1:27" ht="172.8" x14ac:dyDescent="0.3">
      <c r="A140" t="s">
        <v>149</v>
      </c>
      <c r="B140" t="s">
        <v>75</v>
      </c>
      <c r="C140" t="s">
        <v>164</v>
      </c>
      <c r="D140" t="str">
        <f t="shared" si="24"/>
        <v>Inspector ecolog, grad principal</v>
      </c>
      <c r="E140" s="32" t="s">
        <v>78</v>
      </c>
      <c r="F140" t="str">
        <f t="shared" si="25"/>
        <v>Inspector ecolog, grad principal</v>
      </c>
      <c r="G140" s="31" t="str" cm="1">
        <f t="array" ref="G140">_xlfn.IFS(
  ISNUMBER(SEARCH("Rezolvarea de probleme și luarea deciziilor - nivel elementar", E140)), 'Indicatori comportamentali'!$B$3,
  ISNUMBER(SEARCH("Rezolvarea de probleme și luarea deciziilor - nivel operațional", E140)), 'Indicatori comportamentali'!$B$4,
  ISNUMBER(SEARCH("Rezolvarea de probleme și luarea deciziilor - nivel extins", E140)), 'Indicatori comportamentali'!$B$5,
  ISNUMBER(SEARCH("Rezolvarea de probleme și luarea deciziilor - nivel strategic", E140)),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40" t="str">
        <f t="shared" si="26"/>
        <v>Inspector ecolog, grad principal</v>
      </c>
      <c r="I140" s="31" t="str" cm="1">
        <f t="array" ref="I140">_xlfn.IFS(
  ISNUMBER(SEARCH("Inițiativă - nivel elementar", E140)), 'Indicatori comportamentali'!$C$3,
  ISNUMBER(SEARCH("Inițiativă - nivel operațional", E140)), 'Indicatori comportamentali'!$C$4,
  ISNUMBER(SEARCH("Inițiativă - nivel extins", E140)), 'Indicatori comportamentali'!$C$5,
  ISNUMBER(SEARCH("Inițiativă - nivel strategic", E140)),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40" t="str">
        <f t="shared" si="27"/>
        <v>Inspector ecolog, grad principal</v>
      </c>
      <c r="K140" s="31" t="str" cm="1">
        <f t="array" ref="K140">_xlfn.IFS(
  ISNUMBER(SEARCH("Planificare și organizare - nivel elementar", E140)), 'Indicatori comportamentali'!$D$3,
  ISNUMBER(SEARCH("Planificare și organizare - nivel operațional", E140)), 'Indicatori comportamentali'!$D$4,
  ISNUMBER(SEARCH("Planificare și organizare - nivel extins", E140)), 'Indicatori comportamentali'!$D$5,
  ISNUMBER(SEARCH("Planificare și organizare - nivel strategic", E140)),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40" t="str">
        <f t="shared" si="28"/>
        <v>Inspector ecolog, grad principal</v>
      </c>
      <c r="M140" s="31" t="str" cm="1">
        <f t="array" ref="M140">_xlfn.IFS(
  ISNUMBER(SEARCH("Comunicare - nivel elementar", E140)), 'Indicatori comportamentali'!$E$3,
  ISNUMBER(SEARCH("Comunicare - nivel operațional", E140)), 'Indicatori comportamentali'!$E$4,
  ISNUMBER(SEARCH("Comunicare - nivel extins", E140)), 'Indicatori comportamentali'!$E$5,
  ISNUMBER(SEARCH("Comunicare - nivel strategic", E140)),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40" t="str">
        <f t="shared" si="29"/>
        <v>Inspector ecolog, grad principal</v>
      </c>
      <c r="O140" s="31" t="str" cm="1">
        <f t="array" ref="O140">_xlfn.IFS(
  ISNUMBER(SEARCH("Lucru în echipă - nivel elementar", E140)), 'Indicatori comportamentali'!$F$3,
  ISNUMBER(SEARCH("Lucru în echipă - nivel operațional", E140)), 'Indicatori comportamentali'!$F$4,
  ISNUMBER(SEARCH("Lucru în echipă - nivel extins", E140)), 'Indicatori comportamentali'!$F$5,
  ISNUMBER(SEARCH("Lucru în echipă - nivel strategic", E140)),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40" t="str">
        <f t="shared" si="30"/>
        <v>Inspector ecolog, grad principal</v>
      </c>
      <c r="Q140" s="31" t="str" cm="1">
        <f t="array" ref="Q140">_xlfn.IFS(
  ISNUMBER(SEARCH("Orientare către cetățean - nivel elementar", E140)), 'Indicatori comportamentali'!$G$3,
  ISNUMBER(SEARCH("Orientare către cetățean - nivel operațional", E140)), 'Indicatori comportamentali'!$G$4,
  ISNUMBER(SEARCH("Orientare către cetățean - nivel extins", E140)), 'Indicatori comportamentali'!$G$5,
  ISNUMBER(SEARCH("Orientare către cetățean - nivel strategic", E140)),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40" t="str">
        <f t="shared" si="31"/>
        <v>Inspector ecolog, grad principal</v>
      </c>
      <c r="S140" s="31" t="str" cm="1">
        <f t="array" ref="S140">_xlfn.IFS(
  ISNUMBER(SEARCH("Integritate - nivel elementar", E140)), 'Indicatori comportamentali'!$H$3,
  ISNUMBER(SEARCH("Integritate - nivel operațional", E140)), 'Indicatori comportamentali'!$H$4,
  ISNUMBER(SEARCH("Integritate - nivel extins", E140)), 'Indicatori comportamentali'!$H$5,
  ISNUMBER(SEARCH("Integritate - nivel strategic", E140)),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40" t="str">
        <f t="shared" si="32"/>
        <v>Inspector ecolog, grad principal</v>
      </c>
      <c r="U140" s="31" t="str" cm="1">
        <f t="array" ref="U140">_xlfn.IFS(
  ISNUMBER(SEARCH("Managementul performanței - nivel elementar", E140)), 'Indicatori comportamentali'!$I$3,
  ISNUMBER(SEARCH("Managementul performanței - nivel operațional", E140)), 'Indicatori comportamentali'!$I$4,
  ISNUMBER(SEARCH("Managementul performanței - nivel extins", E140)), 'Indicatori comportamentali'!$I$5,
  ISNUMBER(SEARCH("Managementul performanței - nivel strategic", E140)), 'Indicatori comportamentali'!$I$6,
  TRUE, "-"
)</f>
        <v>-</v>
      </c>
      <c r="V140" t="str">
        <f t="shared" si="33"/>
        <v>Inspector ecolog, grad principal</v>
      </c>
      <c r="W140" s="31" t="str" cm="1">
        <f t="array" ref="W140">_xlfn.IFS(
  ISNUMBER(SEARCH("Dezvoltarea echipei - nivel elementar", E140)), 'Indicatori comportamentali'!$J$3,
  ISNUMBER(SEARCH("Dezvoltarea echipei - nivel operațional", E140)), 'Indicatori comportamentali'!$J$4,
  ISNUMBER(SEARCH("Dezvoltarea echipei - nivel extins", E140)), 'Indicatori comportamentali'!$J$5,
  ISNUMBER(SEARCH("Dezvoltarea echipei - nivel strategic", E140)), 'Indicatori comportamentali'!$J$6,
  TRUE, "-"
)</f>
        <v>-</v>
      </c>
      <c r="X140" t="str">
        <f t="shared" si="34"/>
        <v>Inspector ecolog, grad principal</v>
      </c>
      <c r="Y140" s="31" t="str" cm="1">
        <f t="array" ref="Y140">_xlfn.IFS(
  ISNUMBER(SEARCH("Generarea angajamentului - nivel elementar", E140)), 'Indicatori comportamentali'!$K$3,
  ISNUMBER(SEARCH("Generarea angajamentului - nivel operațional", E140)), 'Indicatori comportamentali'!$K$4,
  ISNUMBER(SEARCH("Generarea angajamentului - nivel extins", E140)), 'Indicatori comportamentali'!$K$5,
  ISNUMBER(SEARCH("Generarea angajamentului - nivel strategic", E140)), 'Indicatori comportamentali'!$K$6,
  TRUE, "-"
)</f>
        <v>-</v>
      </c>
      <c r="Z140" t="str">
        <f t="shared" si="35"/>
        <v>Inspector ecolog, grad principal</v>
      </c>
      <c r="AA140" s="31" t="str" cm="1">
        <f t="array" ref="AA140">_xlfn.IFS(
  ISNUMBER(SEARCH("Promovarea inovației și inițierea schimbării - nivel elementar", E140)), 'Indicatori comportamentali'!$L$3,
  ISNUMBER(SEARCH("Promovarea inovației și inițierea schimbării - nivel operațional", E140)), 'Indicatori comportamentali'!$L$4,
  ISNUMBER(SEARCH("Promovarea inovației și inițierea schimbării - nivel extins", E140)), 'Indicatori comportamentali'!$L$5,
  ISNUMBER(SEARCH("Promovarea inovației și inițierea schimbării - nivel strategic", E140)), 'Indicatori comportamentali'!$L$6,
  TRUE, "-"
)</f>
        <v>-</v>
      </c>
    </row>
    <row r="141" spans="1:27" ht="172.8" x14ac:dyDescent="0.3">
      <c r="A141" t="s">
        <v>149</v>
      </c>
      <c r="B141" t="s">
        <v>76</v>
      </c>
      <c r="C141" t="s">
        <v>164</v>
      </c>
      <c r="D141" t="str">
        <f t="shared" si="24"/>
        <v>Inspector ecolog, grad superior</v>
      </c>
      <c r="E141" s="32" t="s">
        <v>78</v>
      </c>
      <c r="F141" t="str">
        <f t="shared" si="25"/>
        <v>Inspector ecolog, grad superior</v>
      </c>
      <c r="G141" s="31" t="str" cm="1">
        <f t="array" ref="G141">_xlfn.IFS(
  ISNUMBER(SEARCH("Rezolvarea de probleme și luarea deciziilor - nivel elementar", E141)), 'Indicatori comportamentali'!$B$3,
  ISNUMBER(SEARCH("Rezolvarea de probleme și luarea deciziilor - nivel operațional", E141)), 'Indicatori comportamentali'!$B$4,
  ISNUMBER(SEARCH("Rezolvarea de probleme și luarea deciziilor - nivel extins", E141)), 'Indicatori comportamentali'!$B$5,
  ISNUMBER(SEARCH("Rezolvarea de probleme și luarea deciziilor - nivel strategic", E141)),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41" t="str">
        <f t="shared" si="26"/>
        <v>Inspector ecolog, grad superior</v>
      </c>
      <c r="I141" s="31" t="str" cm="1">
        <f t="array" ref="I141">_xlfn.IFS(
  ISNUMBER(SEARCH("Inițiativă - nivel elementar", E141)), 'Indicatori comportamentali'!$C$3,
  ISNUMBER(SEARCH("Inițiativă - nivel operațional", E141)), 'Indicatori comportamentali'!$C$4,
  ISNUMBER(SEARCH("Inițiativă - nivel extins", E141)), 'Indicatori comportamentali'!$C$5,
  ISNUMBER(SEARCH("Inițiativă - nivel strategic", E141)),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41" t="str">
        <f t="shared" si="27"/>
        <v>Inspector ecolog, grad superior</v>
      </c>
      <c r="K141" s="31" t="str" cm="1">
        <f t="array" ref="K141">_xlfn.IFS(
  ISNUMBER(SEARCH("Planificare și organizare - nivel elementar", E141)), 'Indicatori comportamentali'!$D$3,
  ISNUMBER(SEARCH("Planificare și organizare - nivel operațional", E141)), 'Indicatori comportamentali'!$D$4,
  ISNUMBER(SEARCH("Planificare și organizare - nivel extins", E141)), 'Indicatori comportamentali'!$D$5,
  ISNUMBER(SEARCH("Planificare și organizare - nivel strategic", E141)),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41" t="str">
        <f t="shared" si="28"/>
        <v>Inspector ecolog, grad superior</v>
      </c>
      <c r="M141" s="31" t="str" cm="1">
        <f t="array" ref="M141">_xlfn.IFS(
  ISNUMBER(SEARCH("Comunicare - nivel elementar", E141)), 'Indicatori comportamentali'!$E$3,
  ISNUMBER(SEARCH("Comunicare - nivel operațional", E141)), 'Indicatori comportamentali'!$E$4,
  ISNUMBER(SEARCH("Comunicare - nivel extins", E141)), 'Indicatori comportamentali'!$E$5,
  ISNUMBER(SEARCH("Comunicare - nivel strategic", E141)),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41" t="str">
        <f t="shared" si="29"/>
        <v>Inspector ecolog, grad superior</v>
      </c>
      <c r="O141" s="31" t="str" cm="1">
        <f t="array" ref="O141">_xlfn.IFS(
  ISNUMBER(SEARCH("Lucru în echipă - nivel elementar", E141)), 'Indicatori comportamentali'!$F$3,
  ISNUMBER(SEARCH("Lucru în echipă - nivel operațional", E141)), 'Indicatori comportamentali'!$F$4,
  ISNUMBER(SEARCH("Lucru în echipă - nivel extins", E141)), 'Indicatori comportamentali'!$F$5,
  ISNUMBER(SEARCH("Lucru în echipă - nivel strategic", E141)),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41" t="str">
        <f t="shared" si="30"/>
        <v>Inspector ecolog, grad superior</v>
      </c>
      <c r="Q141" s="31" t="str" cm="1">
        <f t="array" ref="Q141">_xlfn.IFS(
  ISNUMBER(SEARCH("Orientare către cetățean - nivel elementar", E141)), 'Indicatori comportamentali'!$G$3,
  ISNUMBER(SEARCH("Orientare către cetățean - nivel operațional", E141)), 'Indicatori comportamentali'!$G$4,
  ISNUMBER(SEARCH("Orientare către cetățean - nivel extins", E141)), 'Indicatori comportamentali'!$G$5,
  ISNUMBER(SEARCH("Orientare către cetățean - nivel strategic", E141)),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41" t="str">
        <f t="shared" si="31"/>
        <v>Inspector ecolog, grad superior</v>
      </c>
      <c r="S141" s="31" t="str" cm="1">
        <f t="array" ref="S141">_xlfn.IFS(
  ISNUMBER(SEARCH("Integritate - nivel elementar", E141)), 'Indicatori comportamentali'!$H$3,
  ISNUMBER(SEARCH("Integritate - nivel operațional", E141)), 'Indicatori comportamentali'!$H$4,
  ISNUMBER(SEARCH("Integritate - nivel extins", E141)), 'Indicatori comportamentali'!$H$5,
  ISNUMBER(SEARCH("Integritate - nivel strategic", E141)),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41" t="str">
        <f t="shared" si="32"/>
        <v>Inspector ecolog, grad superior</v>
      </c>
      <c r="U141" s="31" t="str" cm="1">
        <f t="array" ref="U141">_xlfn.IFS(
  ISNUMBER(SEARCH("Managementul performanței - nivel elementar", E141)), 'Indicatori comportamentali'!$I$3,
  ISNUMBER(SEARCH("Managementul performanței - nivel operațional", E141)), 'Indicatori comportamentali'!$I$4,
  ISNUMBER(SEARCH("Managementul performanței - nivel extins", E141)), 'Indicatori comportamentali'!$I$5,
  ISNUMBER(SEARCH("Managementul performanței - nivel strategic", E141)), 'Indicatori comportamentali'!$I$6,
  TRUE, "-"
)</f>
        <v>-</v>
      </c>
      <c r="V141" t="str">
        <f t="shared" si="33"/>
        <v>Inspector ecolog, grad superior</v>
      </c>
      <c r="W141" s="31" t="str" cm="1">
        <f t="array" ref="W141">_xlfn.IFS(
  ISNUMBER(SEARCH("Dezvoltarea echipei - nivel elementar", E141)), 'Indicatori comportamentali'!$J$3,
  ISNUMBER(SEARCH("Dezvoltarea echipei - nivel operațional", E141)), 'Indicatori comportamentali'!$J$4,
  ISNUMBER(SEARCH("Dezvoltarea echipei - nivel extins", E141)), 'Indicatori comportamentali'!$J$5,
  ISNUMBER(SEARCH("Dezvoltarea echipei - nivel strategic", E141)), 'Indicatori comportamentali'!$J$6,
  TRUE, "-"
)</f>
        <v>-</v>
      </c>
      <c r="X141" t="str">
        <f t="shared" si="34"/>
        <v>Inspector ecolog, grad superior</v>
      </c>
      <c r="Y141" s="31" t="str" cm="1">
        <f t="array" ref="Y141">_xlfn.IFS(
  ISNUMBER(SEARCH("Generarea angajamentului - nivel elementar", E141)), 'Indicatori comportamentali'!$K$3,
  ISNUMBER(SEARCH("Generarea angajamentului - nivel operațional", E141)), 'Indicatori comportamentali'!$K$4,
  ISNUMBER(SEARCH("Generarea angajamentului - nivel extins", E141)), 'Indicatori comportamentali'!$K$5,
  ISNUMBER(SEARCH("Generarea angajamentului - nivel strategic", E141)), 'Indicatori comportamentali'!$K$6,
  TRUE, "-"
)</f>
        <v>-</v>
      </c>
      <c r="Z141" t="str">
        <f t="shared" si="35"/>
        <v>Inspector ecolog, grad superior</v>
      </c>
      <c r="AA141" s="31" t="str" cm="1">
        <f t="array" ref="AA141">_xlfn.IFS(
  ISNUMBER(SEARCH("Promovarea inovației și inițierea schimbării - nivel elementar", E141)), 'Indicatori comportamentali'!$L$3,
  ISNUMBER(SEARCH("Promovarea inovației și inițierea schimbării - nivel operațional", E141)), 'Indicatori comportamentali'!$L$4,
  ISNUMBER(SEARCH("Promovarea inovației și inițierea schimbării - nivel extins", E141)), 'Indicatori comportamentali'!$L$5,
  ISNUMBER(SEARCH("Promovarea inovației și inițierea schimbării - nivel strategic", E141)), 'Indicatori comportamentali'!$L$6,
  TRUE, "-"
)</f>
        <v>-</v>
      </c>
    </row>
    <row r="142" spans="1:27" ht="158.4" x14ac:dyDescent="0.3">
      <c r="A142" t="s">
        <v>150</v>
      </c>
      <c r="B142" t="s">
        <v>73</v>
      </c>
      <c r="C142" t="s">
        <v>164</v>
      </c>
      <c r="D142" t="str">
        <f t="shared" si="24"/>
        <v>Inspector social, grad debutant</v>
      </c>
      <c r="E142" s="32" t="s">
        <v>79</v>
      </c>
      <c r="F142" t="str">
        <f t="shared" si="25"/>
        <v>Inspector social, grad debutant</v>
      </c>
      <c r="G142" s="31" t="str" cm="1">
        <f t="array" ref="G142">_xlfn.IFS(
  ISNUMBER(SEARCH("Rezolvarea de probleme și luarea deciziilor - nivel elementar", E142)), 'Indicatori comportamentali'!$B$3,
  ISNUMBER(SEARCH("Rezolvarea de probleme și luarea deciziilor - nivel operațional", E142)), 'Indicatori comportamentali'!$B$4,
  ISNUMBER(SEARCH("Rezolvarea de probleme și luarea deciziilor - nivel extins", E142)), 'Indicatori comportamentali'!$B$5,
  ISNUMBER(SEARCH("Rezolvarea de probleme și luarea deciziilor - nivel strategic", E142)),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42" t="str">
        <f t="shared" si="26"/>
        <v>Inspector social, grad debutant</v>
      </c>
      <c r="I142" s="31" t="str" cm="1">
        <f t="array" ref="I142">_xlfn.IFS(
  ISNUMBER(SEARCH("Inițiativă - nivel elementar", E142)), 'Indicatori comportamentali'!$C$3,
  ISNUMBER(SEARCH("Inițiativă - nivel operațional", E142)), 'Indicatori comportamentali'!$C$4,
  ISNUMBER(SEARCH("Inițiativă - nivel extins", E142)), 'Indicatori comportamentali'!$C$5,
  ISNUMBER(SEARCH("Inițiativă - nivel strategic", E142)),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42" t="str">
        <f t="shared" si="27"/>
        <v>Inspector social, grad debutant</v>
      </c>
      <c r="K142" s="31" t="str" cm="1">
        <f t="array" ref="K142">_xlfn.IFS(
  ISNUMBER(SEARCH("Planificare și organizare - nivel elementar", E142)), 'Indicatori comportamentali'!$D$3,
  ISNUMBER(SEARCH("Planificare și organizare - nivel operațional", E142)), 'Indicatori comportamentali'!$D$4,
  ISNUMBER(SEARCH("Planificare și organizare - nivel extins", E142)), 'Indicatori comportamentali'!$D$5,
  ISNUMBER(SEARCH("Planificare și organizare - nivel strategic", E142)),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42" t="str">
        <f t="shared" si="28"/>
        <v>Inspector social, grad debutant</v>
      </c>
      <c r="M142" s="31" t="str" cm="1">
        <f t="array" ref="M142">_xlfn.IFS(
  ISNUMBER(SEARCH("Comunicare - nivel elementar", E142)), 'Indicatori comportamentali'!$E$3,
  ISNUMBER(SEARCH("Comunicare - nivel operațional", E142)), 'Indicatori comportamentali'!$E$4,
  ISNUMBER(SEARCH("Comunicare - nivel extins", E142)), 'Indicatori comportamentali'!$E$5,
  ISNUMBER(SEARCH("Comunicare - nivel strategic", E142)),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42" t="str">
        <f t="shared" si="29"/>
        <v>Inspector social, grad debutant</v>
      </c>
      <c r="O142" s="31" t="str" cm="1">
        <f t="array" ref="O142">_xlfn.IFS(
  ISNUMBER(SEARCH("Lucru în echipă - nivel elementar", E142)), 'Indicatori comportamentali'!$F$3,
  ISNUMBER(SEARCH("Lucru în echipă - nivel operațional", E142)), 'Indicatori comportamentali'!$F$4,
  ISNUMBER(SEARCH("Lucru în echipă - nivel extins", E142)), 'Indicatori comportamentali'!$F$5,
  ISNUMBER(SEARCH("Lucru în echipă - nivel strategic", E142)),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42" t="str">
        <f t="shared" si="30"/>
        <v>Inspector social, grad debutant</v>
      </c>
      <c r="Q142" s="31" t="str" cm="1">
        <f t="array" ref="Q142">_xlfn.IFS(
  ISNUMBER(SEARCH("Orientare către cetățean - nivel elementar", E142)), 'Indicatori comportamentali'!$G$3,
  ISNUMBER(SEARCH("Orientare către cetățean - nivel operațional", E142)), 'Indicatori comportamentali'!$G$4,
  ISNUMBER(SEARCH("Orientare către cetățean - nivel extins", E142)), 'Indicatori comportamentali'!$G$5,
  ISNUMBER(SEARCH("Orientare către cetățean - nivel strategic", E142)),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42" t="str">
        <f t="shared" si="31"/>
        <v>Inspector social, grad debutant</v>
      </c>
      <c r="S142" s="31" t="str" cm="1">
        <f t="array" ref="S142">_xlfn.IFS(
  ISNUMBER(SEARCH("Integritate - nivel elementar", E142)), 'Indicatori comportamentali'!$H$3,
  ISNUMBER(SEARCH("Integritate - nivel operațional", E142)), 'Indicatori comportamentali'!$H$4,
  ISNUMBER(SEARCH("Integritate - nivel extins", E142)), 'Indicatori comportamentali'!$H$5,
  ISNUMBER(SEARCH("Integritate - nivel strategic", E142)),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42" t="str">
        <f t="shared" si="32"/>
        <v>Inspector social, grad debutant</v>
      </c>
      <c r="U142" s="31" t="str" cm="1">
        <f t="array" ref="U142">_xlfn.IFS(
  ISNUMBER(SEARCH("Managementul performanței - nivel elementar", E142)), 'Indicatori comportamentali'!$I$3,
  ISNUMBER(SEARCH("Managementul performanței - nivel operațional", E142)), 'Indicatori comportamentali'!$I$4,
  ISNUMBER(SEARCH("Managementul performanței - nivel extins", E142)), 'Indicatori comportamentali'!$I$5,
  ISNUMBER(SEARCH("Managementul performanței - nivel strategic", E142)), 'Indicatori comportamentali'!$I$6,
  TRUE, "-"
)</f>
        <v>-</v>
      </c>
      <c r="V142" t="str">
        <f t="shared" si="33"/>
        <v>Inspector social, grad debutant</v>
      </c>
      <c r="W142" s="31" t="str" cm="1">
        <f t="array" ref="W142">_xlfn.IFS(
  ISNUMBER(SEARCH("Dezvoltarea echipei - nivel elementar", E142)), 'Indicatori comportamentali'!$J$3,
  ISNUMBER(SEARCH("Dezvoltarea echipei - nivel operațional", E142)), 'Indicatori comportamentali'!$J$4,
  ISNUMBER(SEARCH("Dezvoltarea echipei - nivel extins", E142)), 'Indicatori comportamentali'!$J$5,
  ISNUMBER(SEARCH("Dezvoltarea echipei - nivel strategic", E142)), 'Indicatori comportamentali'!$J$6,
  TRUE, "-"
)</f>
        <v>-</v>
      </c>
      <c r="X142" t="str">
        <f t="shared" si="34"/>
        <v>Inspector social, grad debutant</v>
      </c>
      <c r="Y142" s="31" t="str" cm="1">
        <f t="array" ref="Y142">_xlfn.IFS(
  ISNUMBER(SEARCH("Generarea angajamentului - nivel elementar", E142)), 'Indicatori comportamentali'!$K$3,
  ISNUMBER(SEARCH("Generarea angajamentului - nivel operațional", E142)), 'Indicatori comportamentali'!$K$4,
  ISNUMBER(SEARCH("Generarea angajamentului - nivel extins", E142)), 'Indicatori comportamentali'!$K$5,
  ISNUMBER(SEARCH("Generarea angajamentului - nivel strategic", E142)), 'Indicatori comportamentali'!$K$6,
  TRUE, "-"
)</f>
        <v>-</v>
      </c>
      <c r="Z142" t="str">
        <f t="shared" si="35"/>
        <v>Inspector social, grad debutant</v>
      </c>
      <c r="AA142" s="31" t="str" cm="1">
        <f t="array" ref="AA142">_xlfn.IFS(
  ISNUMBER(SEARCH("Promovarea inovației și inițierea schimbării - nivel elementar", E142)), 'Indicatori comportamentali'!$L$3,
  ISNUMBER(SEARCH("Promovarea inovației și inițierea schimbării - nivel operațional", E142)), 'Indicatori comportamentali'!$L$4,
  ISNUMBER(SEARCH("Promovarea inovației și inițierea schimbării - nivel extins", E142)), 'Indicatori comportamentali'!$L$5,
  ISNUMBER(SEARCH("Promovarea inovației și inițierea schimbării - nivel strategic", E142)), 'Indicatori comportamentali'!$L$6,
  TRUE, "-"
)</f>
        <v>-</v>
      </c>
    </row>
    <row r="143" spans="1:27" ht="158.4" x14ac:dyDescent="0.3">
      <c r="A143" t="s">
        <v>150</v>
      </c>
      <c r="B143" t="s">
        <v>74</v>
      </c>
      <c r="C143" t="s">
        <v>164</v>
      </c>
      <c r="D143" t="str">
        <f t="shared" si="24"/>
        <v>Inspector social, grad asistent</v>
      </c>
      <c r="E143" s="32" t="s">
        <v>79</v>
      </c>
      <c r="F143" t="str">
        <f t="shared" si="25"/>
        <v>Inspector social, grad asistent</v>
      </c>
      <c r="G143" s="31" t="str" cm="1">
        <f t="array" ref="G143">_xlfn.IFS(
  ISNUMBER(SEARCH("Rezolvarea de probleme și luarea deciziilor - nivel elementar", E143)), 'Indicatori comportamentali'!$B$3,
  ISNUMBER(SEARCH("Rezolvarea de probleme și luarea deciziilor - nivel operațional", E143)), 'Indicatori comportamentali'!$B$4,
  ISNUMBER(SEARCH("Rezolvarea de probleme și luarea deciziilor - nivel extins", E143)), 'Indicatori comportamentali'!$B$5,
  ISNUMBER(SEARCH("Rezolvarea de probleme și luarea deciziilor - nivel strategic", E143)),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43" t="str">
        <f t="shared" si="26"/>
        <v>Inspector social, grad asistent</v>
      </c>
      <c r="I143" s="31" t="str" cm="1">
        <f t="array" ref="I143">_xlfn.IFS(
  ISNUMBER(SEARCH("Inițiativă - nivel elementar", E143)), 'Indicatori comportamentali'!$C$3,
  ISNUMBER(SEARCH("Inițiativă - nivel operațional", E143)), 'Indicatori comportamentali'!$C$4,
  ISNUMBER(SEARCH("Inițiativă - nivel extins", E143)), 'Indicatori comportamentali'!$C$5,
  ISNUMBER(SEARCH("Inițiativă - nivel strategic", E143)),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43" t="str">
        <f t="shared" si="27"/>
        <v>Inspector social, grad asistent</v>
      </c>
      <c r="K143" s="31" t="str" cm="1">
        <f t="array" ref="K143">_xlfn.IFS(
  ISNUMBER(SEARCH("Planificare și organizare - nivel elementar", E143)), 'Indicatori comportamentali'!$D$3,
  ISNUMBER(SEARCH("Planificare și organizare - nivel operațional", E143)), 'Indicatori comportamentali'!$D$4,
  ISNUMBER(SEARCH("Planificare și organizare - nivel extins", E143)), 'Indicatori comportamentali'!$D$5,
  ISNUMBER(SEARCH("Planificare și organizare - nivel strategic", E143)),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43" t="str">
        <f t="shared" si="28"/>
        <v>Inspector social, grad asistent</v>
      </c>
      <c r="M143" s="31" t="str" cm="1">
        <f t="array" ref="M143">_xlfn.IFS(
  ISNUMBER(SEARCH("Comunicare - nivel elementar", E143)), 'Indicatori comportamentali'!$E$3,
  ISNUMBER(SEARCH("Comunicare - nivel operațional", E143)), 'Indicatori comportamentali'!$E$4,
  ISNUMBER(SEARCH("Comunicare - nivel extins", E143)), 'Indicatori comportamentali'!$E$5,
  ISNUMBER(SEARCH("Comunicare - nivel strategic", E143)),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43" t="str">
        <f t="shared" si="29"/>
        <v>Inspector social, grad asistent</v>
      </c>
      <c r="O143" s="31" t="str" cm="1">
        <f t="array" ref="O143">_xlfn.IFS(
  ISNUMBER(SEARCH("Lucru în echipă - nivel elementar", E143)), 'Indicatori comportamentali'!$F$3,
  ISNUMBER(SEARCH("Lucru în echipă - nivel operațional", E143)), 'Indicatori comportamentali'!$F$4,
  ISNUMBER(SEARCH("Lucru în echipă - nivel extins", E143)), 'Indicatori comportamentali'!$F$5,
  ISNUMBER(SEARCH("Lucru în echipă - nivel strategic", E143)),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43" t="str">
        <f t="shared" si="30"/>
        <v>Inspector social, grad asistent</v>
      </c>
      <c r="Q143" s="31" t="str" cm="1">
        <f t="array" ref="Q143">_xlfn.IFS(
  ISNUMBER(SEARCH("Orientare către cetățean - nivel elementar", E143)), 'Indicatori comportamentali'!$G$3,
  ISNUMBER(SEARCH("Orientare către cetățean - nivel operațional", E143)), 'Indicatori comportamentali'!$G$4,
  ISNUMBER(SEARCH("Orientare către cetățean - nivel extins", E143)), 'Indicatori comportamentali'!$G$5,
  ISNUMBER(SEARCH("Orientare către cetățean - nivel strategic", E143)),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43" t="str">
        <f t="shared" si="31"/>
        <v>Inspector social, grad asistent</v>
      </c>
      <c r="S143" s="31" t="str" cm="1">
        <f t="array" ref="S143">_xlfn.IFS(
  ISNUMBER(SEARCH("Integritate - nivel elementar", E143)), 'Indicatori comportamentali'!$H$3,
  ISNUMBER(SEARCH("Integritate - nivel operațional", E143)), 'Indicatori comportamentali'!$H$4,
  ISNUMBER(SEARCH("Integritate - nivel extins", E143)), 'Indicatori comportamentali'!$H$5,
  ISNUMBER(SEARCH("Integritate - nivel strategic", E143)),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43" t="str">
        <f t="shared" si="32"/>
        <v>Inspector social, grad asistent</v>
      </c>
      <c r="U143" s="31" t="str" cm="1">
        <f t="array" ref="U143">_xlfn.IFS(
  ISNUMBER(SEARCH("Managementul performanței - nivel elementar", E143)), 'Indicatori comportamentali'!$I$3,
  ISNUMBER(SEARCH("Managementul performanței - nivel operațional", E143)), 'Indicatori comportamentali'!$I$4,
  ISNUMBER(SEARCH("Managementul performanței - nivel extins", E143)), 'Indicatori comportamentali'!$I$5,
  ISNUMBER(SEARCH("Managementul performanței - nivel strategic", E143)), 'Indicatori comportamentali'!$I$6,
  TRUE, "-"
)</f>
        <v>-</v>
      </c>
      <c r="V143" t="str">
        <f t="shared" si="33"/>
        <v>Inspector social, grad asistent</v>
      </c>
      <c r="W143" s="31" t="str" cm="1">
        <f t="array" ref="W143">_xlfn.IFS(
  ISNUMBER(SEARCH("Dezvoltarea echipei - nivel elementar", E143)), 'Indicatori comportamentali'!$J$3,
  ISNUMBER(SEARCH("Dezvoltarea echipei - nivel operațional", E143)), 'Indicatori comportamentali'!$J$4,
  ISNUMBER(SEARCH("Dezvoltarea echipei - nivel extins", E143)), 'Indicatori comportamentali'!$J$5,
  ISNUMBER(SEARCH("Dezvoltarea echipei - nivel strategic", E143)), 'Indicatori comportamentali'!$J$6,
  TRUE, "-"
)</f>
        <v>-</v>
      </c>
      <c r="X143" t="str">
        <f t="shared" si="34"/>
        <v>Inspector social, grad asistent</v>
      </c>
      <c r="Y143" s="31" t="str" cm="1">
        <f t="array" ref="Y143">_xlfn.IFS(
  ISNUMBER(SEARCH("Generarea angajamentului - nivel elementar", E143)), 'Indicatori comportamentali'!$K$3,
  ISNUMBER(SEARCH("Generarea angajamentului - nivel operațional", E143)), 'Indicatori comportamentali'!$K$4,
  ISNUMBER(SEARCH("Generarea angajamentului - nivel extins", E143)), 'Indicatori comportamentali'!$K$5,
  ISNUMBER(SEARCH("Generarea angajamentului - nivel strategic", E143)), 'Indicatori comportamentali'!$K$6,
  TRUE, "-"
)</f>
        <v>-</v>
      </c>
      <c r="Z143" t="str">
        <f t="shared" si="35"/>
        <v>Inspector social, grad asistent</v>
      </c>
      <c r="AA143" s="31" t="str" cm="1">
        <f t="array" ref="AA143">_xlfn.IFS(
  ISNUMBER(SEARCH("Promovarea inovației și inițierea schimbării - nivel elementar", E143)), 'Indicatori comportamentali'!$L$3,
  ISNUMBER(SEARCH("Promovarea inovației și inițierea schimbării - nivel operațional", E143)), 'Indicatori comportamentali'!$L$4,
  ISNUMBER(SEARCH("Promovarea inovației și inițierea schimbării - nivel extins", E143)), 'Indicatori comportamentali'!$L$5,
  ISNUMBER(SEARCH("Promovarea inovației și inițierea schimbării - nivel strategic", E143)), 'Indicatori comportamentali'!$L$6,
  TRUE, "-"
)</f>
        <v>-</v>
      </c>
    </row>
    <row r="144" spans="1:27" ht="172.8" x14ac:dyDescent="0.3">
      <c r="A144" t="s">
        <v>150</v>
      </c>
      <c r="B144" t="s">
        <v>75</v>
      </c>
      <c r="C144" t="s">
        <v>164</v>
      </c>
      <c r="D144" t="str">
        <f t="shared" si="24"/>
        <v>Inspector social, grad principal</v>
      </c>
      <c r="E144" s="32" t="s">
        <v>78</v>
      </c>
      <c r="F144" t="str">
        <f t="shared" si="25"/>
        <v>Inspector social, grad principal</v>
      </c>
      <c r="G144" s="31" t="str" cm="1">
        <f t="array" ref="G144">_xlfn.IFS(
  ISNUMBER(SEARCH("Rezolvarea de probleme și luarea deciziilor - nivel elementar", E144)), 'Indicatori comportamentali'!$B$3,
  ISNUMBER(SEARCH("Rezolvarea de probleme și luarea deciziilor - nivel operațional", E144)), 'Indicatori comportamentali'!$B$4,
  ISNUMBER(SEARCH("Rezolvarea de probleme și luarea deciziilor - nivel extins", E144)), 'Indicatori comportamentali'!$B$5,
  ISNUMBER(SEARCH("Rezolvarea de probleme și luarea deciziilor - nivel strategic", E144)),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44" t="str">
        <f t="shared" si="26"/>
        <v>Inspector social, grad principal</v>
      </c>
      <c r="I144" s="31" t="str" cm="1">
        <f t="array" ref="I144">_xlfn.IFS(
  ISNUMBER(SEARCH("Inițiativă - nivel elementar", E144)), 'Indicatori comportamentali'!$C$3,
  ISNUMBER(SEARCH("Inițiativă - nivel operațional", E144)), 'Indicatori comportamentali'!$C$4,
  ISNUMBER(SEARCH("Inițiativă - nivel extins", E144)), 'Indicatori comportamentali'!$C$5,
  ISNUMBER(SEARCH("Inițiativă - nivel strategic", E144)),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44" t="str">
        <f t="shared" si="27"/>
        <v>Inspector social, grad principal</v>
      </c>
      <c r="K144" s="31" t="str" cm="1">
        <f t="array" ref="K144">_xlfn.IFS(
  ISNUMBER(SEARCH("Planificare și organizare - nivel elementar", E144)), 'Indicatori comportamentali'!$D$3,
  ISNUMBER(SEARCH("Planificare și organizare - nivel operațional", E144)), 'Indicatori comportamentali'!$D$4,
  ISNUMBER(SEARCH("Planificare și organizare - nivel extins", E144)), 'Indicatori comportamentali'!$D$5,
  ISNUMBER(SEARCH("Planificare și organizare - nivel strategic", E144)),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44" t="str">
        <f t="shared" si="28"/>
        <v>Inspector social, grad principal</v>
      </c>
      <c r="M144" s="31" t="str" cm="1">
        <f t="array" ref="M144">_xlfn.IFS(
  ISNUMBER(SEARCH("Comunicare - nivel elementar", E144)), 'Indicatori comportamentali'!$E$3,
  ISNUMBER(SEARCH("Comunicare - nivel operațional", E144)), 'Indicatori comportamentali'!$E$4,
  ISNUMBER(SEARCH("Comunicare - nivel extins", E144)), 'Indicatori comportamentali'!$E$5,
  ISNUMBER(SEARCH("Comunicare - nivel strategic", E144)),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44" t="str">
        <f t="shared" si="29"/>
        <v>Inspector social, grad principal</v>
      </c>
      <c r="O144" s="31" t="str" cm="1">
        <f t="array" ref="O144">_xlfn.IFS(
  ISNUMBER(SEARCH("Lucru în echipă - nivel elementar", E144)), 'Indicatori comportamentali'!$F$3,
  ISNUMBER(SEARCH("Lucru în echipă - nivel operațional", E144)), 'Indicatori comportamentali'!$F$4,
  ISNUMBER(SEARCH("Lucru în echipă - nivel extins", E144)), 'Indicatori comportamentali'!$F$5,
  ISNUMBER(SEARCH("Lucru în echipă - nivel strategic", E144)),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44" t="str">
        <f t="shared" si="30"/>
        <v>Inspector social, grad principal</v>
      </c>
      <c r="Q144" s="31" t="str" cm="1">
        <f t="array" ref="Q144">_xlfn.IFS(
  ISNUMBER(SEARCH("Orientare către cetățean - nivel elementar", E144)), 'Indicatori comportamentali'!$G$3,
  ISNUMBER(SEARCH("Orientare către cetățean - nivel operațional", E144)), 'Indicatori comportamentali'!$G$4,
  ISNUMBER(SEARCH("Orientare către cetățean - nivel extins", E144)), 'Indicatori comportamentali'!$G$5,
  ISNUMBER(SEARCH("Orientare către cetățean - nivel strategic", E144)),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44" t="str">
        <f t="shared" si="31"/>
        <v>Inspector social, grad principal</v>
      </c>
      <c r="S144" s="31" t="str" cm="1">
        <f t="array" ref="S144">_xlfn.IFS(
  ISNUMBER(SEARCH("Integritate - nivel elementar", E144)), 'Indicatori comportamentali'!$H$3,
  ISNUMBER(SEARCH("Integritate - nivel operațional", E144)), 'Indicatori comportamentali'!$H$4,
  ISNUMBER(SEARCH("Integritate - nivel extins", E144)), 'Indicatori comportamentali'!$H$5,
  ISNUMBER(SEARCH("Integritate - nivel strategic", E144)),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44" t="str">
        <f t="shared" si="32"/>
        <v>Inspector social, grad principal</v>
      </c>
      <c r="U144" s="31" t="str" cm="1">
        <f t="array" ref="U144">_xlfn.IFS(
  ISNUMBER(SEARCH("Managementul performanței - nivel elementar", E144)), 'Indicatori comportamentali'!$I$3,
  ISNUMBER(SEARCH("Managementul performanței - nivel operațional", E144)), 'Indicatori comportamentali'!$I$4,
  ISNUMBER(SEARCH("Managementul performanței - nivel extins", E144)), 'Indicatori comportamentali'!$I$5,
  ISNUMBER(SEARCH("Managementul performanței - nivel strategic", E144)), 'Indicatori comportamentali'!$I$6,
  TRUE, "-"
)</f>
        <v>-</v>
      </c>
      <c r="V144" t="str">
        <f t="shared" si="33"/>
        <v>Inspector social, grad principal</v>
      </c>
      <c r="W144" s="31" t="str" cm="1">
        <f t="array" ref="W144">_xlfn.IFS(
  ISNUMBER(SEARCH("Dezvoltarea echipei - nivel elementar", E144)), 'Indicatori comportamentali'!$J$3,
  ISNUMBER(SEARCH("Dezvoltarea echipei - nivel operațional", E144)), 'Indicatori comportamentali'!$J$4,
  ISNUMBER(SEARCH("Dezvoltarea echipei - nivel extins", E144)), 'Indicatori comportamentali'!$J$5,
  ISNUMBER(SEARCH("Dezvoltarea echipei - nivel strategic", E144)), 'Indicatori comportamentali'!$J$6,
  TRUE, "-"
)</f>
        <v>-</v>
      </c>
      <c r="X144" t="str">
        <f t="shared" si="34"/>
        <v>Inspector social, grad principal</v>
      </c>
      <c r="Y144" s="31" t="str" cm="1">
        <f t="array" ref="Y144">_xlfn.IFS(
  ISNUMBER(SEARCH("Generarea angajamentului - nivel elementar", E144)), 'Indicatori comportamentali'!$K$3,
  ISNUMBER(SEARCH("Generarea angajamentului - nivel operațional", E144)), 'Indicatori comportamentali'!$K$4,
  ISNUMBER(SEARCH("Generarea angajamentului - nivel extins", E144)), 'Indicatori comportamentali'!$K$5,
  ISNUMBER(SEARCH("Generarea angajamentului - nivel strategic", E144)), 'Indicatori comportamentali'!$K$6,
  TRUE, "-"
)</f>
        <v>-</v>
      </c>
      <c r="Z144" t="str">
        <f t="shared" si="35"/>
        <v>Inspector social, grad principal</v>
      </c>
      <c r="AA144" s="31" t="str" cm="1">
        <f t="array" ref="AA144">_xlfn.IFS(
  ISNUMBER(SEARCH("Promovarea inovației și inițierea schimbării - nivel elementar", E144)), 'Indicatori comportamentali'!$L$3,
  ISNUMBER(SEARCH("Promovarea inovației și inițierea schimbării - nivel operațional", E144)), 'Indicatori comportamentali'!$L$4,
  ISNUMBER(SEARCH("Promovarea inovației și inițierea schimbării - nivel extins", E144)), 'Indicatori comportamentali'!$L$5,
  ISNUMBER(SEARCH("Promovarea inovației și inițierea schimbării - nivel strategic", E144)), 'Indicatori comportamentali'!$L$6,
  TRUE, "-"
)</f>
        <v>-</v>
      </c>
    </row>
    <row r="145" spans="1:27" ht="172.8" x14ac:dyDescent="0.3">
      <c r="A145" t="s">
        <v>150</v>
      </c>
      <c r="B145" t="s">
        <v>76</v>
      </c>
      <c r="C145" t="s">
        <v>164</v>
      </c>
      <c r="D145" t="str">
        <f t="shared" si="24"/>
        <v>Inspector social, grad superior</v>
      </c>
      <c r="E145" s="32" t="s">
        <v>78</v>
      </c>
      <c r="F145" t="str">
        <f t="shared" si="25"/>
        <v>Inspector social, grad superior</v>
      </c>
      <c r="G145" s="31" t="str" cm="1">
        <f t="array" ref="G145">_xlfn.IFS(
  ISNUMBER(SEARCH("Rezolvarea de probleme și luarea deciziilor - nivel elementar", E145)), 'Indicatori comportamentali'!$B$3,
  ISNUMBER(SEARCH("Rezolvarea de probleme și luarea deciziilor - nivel operațional", E145)), 'Indicatori comportamentali'!$B$4,
  ISNUMBER(SEARCH("Rezolvarea de probleme și luarea deciziilor - nivel extins", E145)), 'Indicatori comportamentali'!$B$5,
  ISNUMBER(SEARCH("Rezolvarea de probleme și luarea deciziilor - nivel strategic", E145)),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45" t="str">
        <f t="shared" si="26"/>
        <v>Inspector social, grad superior</v>
      </c>
      <c r="I145" s="31" t="str" cm="1">
        <f t="array" ref="I145">_xlfn.IFS(
  ISNUMBER(SEARCH("Inițiativă - nivel elementar", E145)), 'Indicatori comportamentali'!$C$3,
  ISNUMBER(SEARCH("Inițiativă - nivel operațional", E145)), 'Indicatori comportamentali'!$C$4,
  ISNUMBER(SEARCH("Inițiativă - nivel extins", E145)), 'Indicatori comportamentali'!$C$5,
  ISNUMBER(SEARCH("Inițiativă - nivel strategic", E145)),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45" t="str">
        <f t="shared" si="27"/>
        <v>Inspector social, grad superior</v>
      </c>
      <c r="K145" s="31" t="str" cm="1">
        <f t="array" ref="K145">_xlfn.IFS(
  ISNUMBER(SEARCH("Planificare și organizare - nivel elementar", E145)), 'Indicatori comportamentali'!$D$3,
  ISNUMBER(SEARCH("Planificare și organizare - nivel operațional", E145)), 'Indicatori comportamentali'!$D$4,
  ISNUMBER(SEARCH("Planificare și organizare - nivel extins", E145)), 'Indicatori comportamentali'!$D$5,
  ISNUMBER(SEARCH("Planificare și organizare - nivel strategic", E145)),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45" t="str">
        <f t="shared" si="28"/>
        <v>Inspector social, grad superior</v>
      </c>
      <c r="M145" s="31" t="str" cm="1">
        <f t="array" ref="M145">_xlfn.IFS(
  ISNUMBER(SEARCH("Comunicare - nivel elementar", E145)), 'Indicatori comportamentali'!$E$3,
  ISNUMBER(SEARCH("Comunicare - nivel operațional", E145)), 'Indicatori comportamentali'!$E$4,
  ISNUMBER(SEARCH("Comunicare - nivel extins", E145)), 'Indicatori comportamentali'!$E$5,
  ISNUMBER(SEARCH("Comunicare - nivel strategic", E145)),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45" t="str">
        <f t="shared" si="29"/>
        <v>Inspector social, grad superior</v>
      </c>
      <c r="O145" s="31" t="str" cm="1">
        <f t="array" ref="O145">_xlfn.IFS(
  ISNUMBER(SEARCH("Lucru în echipă - nivel elementar", E145)), 'Indicatori comportamentali'!$F$3,
  ISNUMBER(SEARCH("Lucru în echipă - nivel operațional", E145)), 'Indicatori comportamentali'!$F$4,
  ISNUMBER(SEARCH("Lucru în echipă - nivel extins", E145)), 'Indicatori comportamentali'!$F$5,
  ISNUMBER(SEARCH("Lucru în echipă - nivel strategic", E145)),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45" t="str">
        <f t="shared" si="30"/>
        <v>Inspector social, grad superior</v>
      </c>
      <c r="Q145" s="31" t="str" cm="1">
        <f t="array" ref="Q145">_xlfn.IFS(
  ISNUMBER(SEARCH("Orientare către cetățean - nivel elementar", E145)), 'Indicatori comportamentali'!$G$3,
  ISNUMBER(SEARCH("Orientare către cetățean - nivel operațional", E145)), 'Indicatori comportamentali'!$G$4,
  ISNUMBER(SEARCH("Orientare către cetățean - nivel extins", E145)), 'Indicatori comportamentali'!$G$5,
  ISNUMBER(SEARCH("Orientare către cetățean - nivel strategic", E145)),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45" t="str">
        <f t="shared" si="31"/>
        <v>Inspector social, grad superior</v>
      </c>
      <c r="S145" s="31" t="str" cm="1">
        <f t="array" ref="S145">_xlfn.IFS(
  ISNUMBER(SEARCH("Integritate - nivel elementar", E145)), 'Indicatori comportamentali'!$H$3,
  ISNUMBER(SEARCH("Integritate - nivel operațional", E145)), 'Indicatori comportamentali'!$H$4,
  ISNUMBER(SEARCH("Integritate - nivel extins", E145)), 'Indicatori comportamentali'!$H$5,
  ISNUMBER(SEARCH("Integritate - nivel strategic", E145)),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45" t="str">
        <f t="shared" si="32"/>
        <v>Inspector social, grad superior</v>
      </c>
      <c r="U145" s="31" t="str" cm="1">
        <f t="array" ref="U145">_xlfn.IFS(
  ISNUMBER(SEARCH("Managementul performanței - nivel elementar", E145)), 'Indicatori comportamentali'!$I$3,
  ISNUMBER(SEARCH("Managementul performanței - nivel operațional", E145)), 'Indicatori comportamentali'!$I$4,
  ISNUMBER(SEARCH("Managementul performanței - nivel extins", E145)), 'Indicatori comportamentali'!$I$5,
  ISNUMBER(SEARCH("Managementul performanței - nivel strategic", E145)), 'Indicatori comportamentali'!$I$6,
  TRUE, "-"
)</f>
        <v>-</v>
      </c>
      <c r="V145" t="str">
        <f t="shared" si="33"/>
        <v>Inspector social, grad superior</v>
      </c>
      <c r="W145" s="31" t="str" cm="1">
        <f t="array" ref="W145">_xlfn.IFS(
  ISNUMBER(SEARCH("Dezvoltarea echipei - nivel elementar", E145)), 'Indicatori comportamentali'!$J$3,
  ISNUMBER(SEARCH("Dezvoltarea echipei - nivel operațional", E145)), 'Indicatori comportamentali'!$J$4,
  ISNUMBER(SEARCH("Dezvoltarea echipei - nivel extins", E145)), 'Indicatori comportamentali'!$J$5,
  ISNUMBER(SEARCH("Dezvoltarea echipei - nivel strategic", E145)), 'Indicatori comportamentali'!$J$6,
  TRUE, "-"
)</f>
        <v>-</v>
      </c>
      <c r="X145" t="str">
        <f t="shared" si="34"/>
        <v>Inspector social, grad superior</v>
      </c>
      <c r="Y145" s="31" t="str" cm="1">
        <f t="array" ref="Y145">_xlfn.IFS(
  ISNUMBER(SEARCH("Generarea angajamentului - nivel elementar", E145)), 'Indicatori comportamentali'!$K$3,
  ISNUMBER(SEARCH("Generarea angajamentului - nivel operațional", E145)), 'Indicatori comportamentali'!$K$4,
  ISNUMBER(SEARCH("Generarea angajamentului - nivel extins", E145)), 'Indicatori comportamentali'!$K$5,
  ISNUMBER(SEARCH("Generarea angajamentului - nivel strategic", E145)), 'Indicatori comportamentali'!$K$6,
  TRUE, "-"
)</f>
        <v>-</v>
      </c>
      <c r="Z145" t="str">
        <f t="shared" si="35"/>
        <v>Inspector social, grad superior</v>
      </c>
      <c r="AA145" s="31" t="str" cm="1">
        <f t="array" ref="AA145">_xlfn.IFS(
  ISNUMBER(SEARCH("Promovarea inovației și inițierea schimbării - nivel elementar", E145)), 'Indicatori comportamentali'!$L$3,
  ISNUMBER(SEARCH("Promovarea inovației și inițierea schimbării - nivel operațional", E145)), 'Indicatori comportamentali'!$L$4,
  ISNUMBER(SEARCH("Promovarea inovației și inițierea schimbării - nivel extins", E145)), 'Indicatori comportamentali'!$L$5,
  ISNUMBER(SEARCH("Promovarea inovației și inițierea schimbării - nivel strategic", E145)), 'Indicatori comportamentali'!$L$6,
  TRUE, "-"
)</f>
        <v>-</v>
      </c>
    </row>
    <row r="146" spans="1:27" ht="158.4" x14ac:dyDescent="0.3">
      <c r="A146" t="s">
        <v>151</v>
      </c>
      <c r="B146" t="s">
        <v>73</v>
      </c>
      <c r="C146" t="s">
        <v>164</v>
      </c>
      <c r="D146" t="str">
        <f t="shared" si="24"/>
        <v>Inspector vamal, grad debutant</v>
      </c>
      <c r="E146" s="32" t="s">
        <v>79</v>
      </c>
      <c r="F146" t="str">
        <f t="shared" si="25"/>
        <v>Inspector vamal, grad debutant</v>
      </c>
      <c r="G146" s="31" t="str" cm="1">
        <f t="array" ref="G146">_xlfn.IFS(
  ISNUMBER(SEARCH("Rezolvarea de probleme și luarea deciziilor - nivel elementar", E146)), 'Indicatori comportamentali'!$B$3,
  ISNUMBER(SEARCH("Rezolvarea de probleme și luarea deciziilor - nivel operațional", E146)), 'Indicatori comportamentali'!$B$4,
  ISNUMBER(SEARCH("Rezolvarea de probleme și luarea deciziilor - nivel extins", E146)), 'Indicatori comportamentali'!$B$5,
  ISNUMBER(SEARCH("Rezolvarea de probleme și luarea deciziilor - nivel strategic", E146)),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46" t="str">
        <f t="shared" si="26"/>
        <v>Inspector vamal, grad debutant</v>
      </c>
      <c r="I146" s="31" t="str" cm="1">
        <f t="array" ref="I146">_xlfn.IFS(
  ISNUMBER(SEARCH("Inițiativă - nivel elementar", E146)), 'Indicatori comportamentali'!$C$3,
  ISNUMBER(SEARCH("Inițiativă - nivel operațional", E146)), 'Indicatori comportamentali'!$C$4,
  ISNUMBER(SEARCH("Inițiativă - nivel extins", E146)), 'Indicatori comportamentali'!$C$5,
  ISNUMBER(SEARCH("Inițiativă - nivel strategic", E146)),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46" t="str">
        <f t="shared" si="27"/>
        <v>Inspector vamal, grad debutant</v>
      </c>
      <c r="K146" s="31" t="str" cm="1">
        <f t="array" ref="K146">_xlfn.IFS(
  ISNUMBER(SEARCH("Planificare și organizare - nivel elementar", E146)), 'Indicatori comportamentali'!$D$3,
  ISNUMBER(SEARCH("Planificare și organizare - nivel operațional", E146)), 'Indicatori comportamentali'!$D$4,
  ISNUMBER(SEARCH("Planificare și organizare - nivel extins", E146)), 'Indicatori comportamentali'!$D$5,
  ISNUMBER(SEARCH("Planificare și organizare - nivel strategic", E146)),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46" t="str">
        <f t="shared" si="28"/>
        <v>Inspector vamal, grad debutant</v>
      </c>
      <c r="M146" s="31" t="str" cm="1">
        <f t="array" ref="M146">_xlfn.IFS(
  ISNUMBER(SEARCH("Comunicare - nivel elementar", E146)), 'Indicatori comportamentali'!$E$3,
  ISNUMBER(SEARCH("Comunicare - nivel operațional", E146)), 'Indicatori comportamentali'!$E$4,
  ISNUMBER(SEARCH("Comunicare - nivel extins", E146)), 'Indicatori comportamentali'!$E$5,
  ISNUMBER(SEARCH("Comunicare - nivel strategic", E146)),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46" t="str">
        <f t="shared" si="29"/>
        <v>Inspector vamal, grad debutant</v>
      </c>
      <c r="O146" s="31" t="str" cm="1">
        <f t="array" ref="O146">_xlfn.IFS(
  ISNUMBER(SEARCH("Lucru în echipă - nivel elementar", E146)), 'Indicatori comportamentali'!$F$3,
  ISNUMBER(SEARCH("Lucru în echipă - nivel operațional", E146)), 'Indicatori comportamentali'!$F$4,
  ISNUMBER(SEARCH("Lucru în echipă - nivel extins", E146)), 'Indicatori comportamentali'!$F$5,
  ISNUMBER(SEARCH("Lucru în echipă - nivel strategic", E146)),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46" t="str">
        <f t="shared" si="30"/>
        <v>Inspector vamal, grad debutant</v>
      </c>
      <c r="Q146" s="31" t="str" cm="1">
        <f t="array" ref="Q146">_xlfn.IFS(
  ISNUMBER(SEARCH("Orientare către cetățean - nivel elementar", E146)), 'Indicatori comportamentali'!$G$3,
  ISNUMBER(SEARCH("Orientare către cetățean - nivel operațional", E146)), 'Indicatori comportamentali'!$G$4,
  ISNUMBER(SEARCH("Orientare către cetățean - nivel extins", E146)), 'Indicatori comportamentali'!$G$5,
  ISNUMBER(SEARCH("Orientare către cetățean - nivel strategic", E146)),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46" t="str">
        <f t="shared" si="31"/>
        <v>Inspector vamal, grad debutant</v>
      </c>
      <c r="S146" s="31" t="str" cm="1">
        <f t="array" ref="S146">_xlfn.IFS(
  ISNUMBER(SEARCH("Integritate - nivel elementar", E146)), 'Indicatori comportamentali'!$H$3,
  ISNUMBER(SEARCH("Integritate - nivel operațional", E146)), 'Indicatori comportamentali'!$H$4,
  ISNUMBER(SEARCH("Integritate - nivel extins", E146)), 'Indicatori comportamentali'!$H$5,
  ISNUMBER(SEARCH("Integritate - nivel strategic", E146)),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46" t="str">
        <f t="shared" si="32"/>
        <v>Inspector vamal, grad debutant</v>
      </c>
      <c r="U146" s="31" t="str" cm="1">
        <f t="array" ref="U146">_xlfn.IFS(
  ISNUMBER(SEARCH("Managementul performanței - nivel elementar", E146)), 'Indicatori comportamentali'!$I$3,
  ISNUMBER(SEARCH("Managementul performanței - nivel operațional", E146)), 'Indicatori comportamentali'!$I$4,
  ISNUMBER(SEARCH("Managementul performanței - nivel extins", E146)), 'Indicatori comportamentali'!$I$5,
  ISNUMBER(SEARCH("Managementul performanței - nivel strategic", E146)), 'Indicatori comportamentali'!$I$6,
  TRUE, "-"
)</f>
        <v>-</v>
      </c>
      <c r="V146" t="str">
        <f t="shared" si="33"/>
        <v>Inspector vamal, grad debutant</v>
      </c>
      <c r="W146" s="31" t="str" cm="1">
        <f t="array" ref="W146">_xlfn.IFS(
  ISNUMBER(SEARCH("Dezvoltarea echipei - nivel elementar", E146)), 'Indicatori comportamentali'!$J$3,
  ISNUMBER(SEARCH("Dezvoltarea echipei - nivel operațional", E146)), 'Indicatori comportamentali'!$J$4,
  ISNUMBER(SEARCH("Dezvoltarea echipei - nivel extins", E146)), 'Indicatori comportamentali'!$J$5,
  ISNUMBER(SEARCH("Dezvoltarea echipei - nivel strategic", E146)), 'Indicatori comportamentali'!$J$6,
  TRUE, "-"
)</f>
        <v>-</v>
      </c>
      <c r="X146" t="str">
        <f t="shared" si="34"/>
        <v>Inspector vamal, grad debutant</v>
      </c>
      <c r="Y146" s="31" t="str" cm="1">
        <f t="array" ref="Y146">_xlfn.IFS(
  ISNUMBER(SEARCH("Generarea angajamentului - nivel elementar", E146)), 'Indicatori comportamentali'!$K$3,
  ISNUMBER(SEARCH("Generarea angajamentului - nivel operațional", E146)), 'Indicatori comportamentali'!$K$4,
  ISNUMBER(SEARCH("Generarea angajamentului - nivel extins", E146)), 'Indicatori comportamentali'!$K$5,
  ISNUMBER(SEARCH("Generarea angajamentului - nivel strategic", E146)), 'Indicatori comportamentali'!$K$6,
  TRUE, "-"
)</f>
        <v>-</v>
      </c>
      <c r="Z146" t="str">
        <f t="shared" si="35"/>
        <v>Inspector vamal, grad debutant</v>
      </c>
      <c r="AA146" s="31" t="str" cm="1">
        <f t="array" ref="AA146">_xlfn.IFS(
  ISNUMBER(SEARCH("Promovarea inovației și inițierea schimbării - nivel elementar", E146)), 'Indicatori comportamentali'!$L$3,
  ISNUMBER(SEARCH("Promovarea inovației și inițierea schimbării - nivel operațional", E146)), 'Indicatori comportamentali'!$L$4,
  ISNUMBER(SEARCH("Promovarea inovației și inițierea schimbării - nivel extins", E146)), 'Indicatori comportamentali'!$L$5,
  ISNUMBER(SEARCH("Promovarea inovației și inițierea schimbării - nivel strategic", E146)), 'Indicatori comportamentali'!$L$6,
  TRUE, "-"
)</f>
        <v>-</v>
      </c>
    </row>
    <row r="147" spans="1:27" ht="158.4" x14ac:dyDescent="0.3">
      <c r="A147" t="s">
        <v>151</v>
      </c>
      <c r="B147" t="s">
        <v>74</v>
      </c>
      <c r="C147" t="s">
        <v>164</v>
      </c>
      <c r="D147" t="str">
        <f t="shared" si="24"/>
        <v>Inspector vamal, grad asistent</v>
      </c>
      <c r="E147" s="32" t="s">
        <v>79</v>
      </c>
      <c r="F147" t="str">
        <f t="shared" si="25"/>
        <v>Inspector vamal, grad asistent</v>
      </c>
      <c r="G147" s="31" t="str" cm="1">
        <f t="array" ref="G147">_xlfn.IFS(
  ISNUMBER(SEARCH("Rezolvarea de probleme și luarea deciziilor - nivel elementar", E147)), 'Indicatori comportamentali'!$B$3,
  ISNUMBER(SEARCH("Rezolvarea de probleme și luarea deciziilor - nivel operațional", E147)), 'Indicatori comportamentali'!$B$4,
  ISNUMBER(SEARCH("Rezolvarea de probleme și luarea deciziilor - nivel extins", E147)), 'Indicatori comportamentali'!$B$5,
  ISNUMBER(SEARCH("Rezolvarea de probleme și luarea deciziilor - nivel strategic", E147)),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47" t="str">
        <f t="shared" si="26"/>
        <v>Inspector vamal, grad asistent</v>
      </c>
      <c r="I147" s="31" t="str" cm="1">
        <f t="array" ref="I147">_xlfn.IFS(
  ISNUMBER(SEARCH("Inițiativă - nivel elementar", E147)), 'Indicatori comportamentali'!$C$3,
  ISNUMBER(SEARCH("Inițiativă - nivel operațional", E147)), 'Indicatori comportamentali'!$C$4,
  ISNUMBER(SEARCH("Inițiativă - nivel extins", E147)), 'Indicatori comportamentali'!$C$5,
  ISNUMBER(SEARCH("Inițiativă - nivel strategic", E147)),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47" t="str">
        <f t="shared" si="27"/>
        <v>Inspector vamal, grad asistent</v>
      </c>
      <c r="K147" s="31" t="str" cm="1">
        <f t="array" ref="K147">_xlfn.IFS(
  ISNUMBER(SEARCH("Planificare și organizare - nivel elementar", E147)), 'Indicatori comportamentali'!$D$3,
  ISNUMBER(SEARCH("Planificare și organizare - nivel operațional", E147)), 'Indicatori comportamentali'!$D$4,
  ISNUMBER(SEARCH("Planificare și organizare - nivel extins", E147)), 'Indicatori comportamentali'!$D$5,
  ISNUMBER(SEARCH("Planificare și organizare - nivel strategic", E147)),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47" t="str">
        <f t="shared" si="28"/>
        <v>Inspector vamal, grad asistent</v>
      </c>
      <c r="M147" s="31" t="str" cm="1">
        <f t="array" ref="M147">_xlfn.IFS(
  ISNUMBER(SEARCH("Comunicare - nivel elementar", E147)), 'Indicatori comportamentali'!$E$3,
  ISNUMBER(SEARCH("Comunicare - nivel operațional", E147)), 'Indicatori comportamentali'!$E$4,
  ISNUMBER(SEARCH("Comunicare - nivel extins", E147)), 'Indicatori comportamentali'!$E$5,
  ISNUMBER(SEARCH("Comunicare - nivel strategic", E147)),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47" t="str">
        <f t="shared" si="29"/>
        <v>Inspector vamal, grad asistent</v>
      </c>
      <c r="O147" s="31" t="str" cm="1">
        <f t="array" ref="O147">_xlfn.IFS(
  ISNUMBER(SEARCH("Lucru în echipă - nivel elementar", E147)), 'Indicatori comportamentali'!$F$3,
  ISNUMBER(SEARCH("Lucru în echipă - nivel operațional", E147)), 'Indicatori comportamentali'!$F$4,
  ISNUMBER(SEARCH("Lucru în echipă - nivel extins", E147)), 'Indicatori comportamentali'!$F$5,
  ISNUMBER(SEARCH("Lucru în echipă - nivel strategic", E147)),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47" t="str">
        <f t="shared" si="30"/>
        <v>Inspector vamal, grad asistent</v>
      </c>
      <c r="Q147" s="31" t="str" cm="1">
        <f t="array" ref="Q147">_xlfn.IFS(
  ISNUMBER(SEARCH("Orientare către cetățean - nivel elementar", E147)), 'Indicatori comportamentali'!$G$3,
  ISNUMBER(SEARCH("Orientare către cetățean - nivel operațional", E147)), 'Indicatori comportamentali'!$G$4,
  ISNUMBER(SEARCH("Orientare către cetățean - nivel extins", E147)), 'Indicatori comportamentali'!$G$5,
  ISNUMBER(SEARCH("Orientare către cetățean - nivel strategic", E147)),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47" t="str">
        <f t="shared" si="31"/>
        <v>Inspector vamal, grad asistent</v>
      </c>
      <c r="S147" s="31" t="str" cm="1">
        <f t="array" ref="S147">_xlfn.IFS(
  ISNUMBER(SEARCH("Integritate - nivel elementar", E147)), 'Indicatori comportamentali'!$H$3,
  ISNUMBER(SEARCH("Integritate - nivel operațional", E147)), 'Indicatori comportamentali'!$H$4,
  ISNUMBER(SEARCH("Integritate - nivel extins", E147)), 'Indicatori comportamentali'!$H$5,
  ISNUMBER(SEARCH("Integritate - nivel strategic", E147)),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47" t="str">
        <f t="shared" si="32"/>
        <v>Inspector vamal, grad asistent</v>
      </c>
      <c r="U147" s="31" t="str" cm="1">
        <f t="array" ref="U147">_xlfn.IFS(
  ISNUMBER(SEARCH("Managementul performanței - nivel elementar", E147)), 'Indicatori comportamentali'!$I$3,
  ISNUMBER(SEARCH("Managementul performanței - nivel operațional", E147)), 'Indicatori comportamentali'!$I$4,
  ISNUMBER(SEARCH("Managementul performanței - nivel extins", E147)), 'Indicatori comportamentali'!$I$5,
  ISNUMBER(SEARCH("Managementul performanței - nivel strategic", E147)), 'Indicatori comportamentali'!$I$6,
  TRUE, "-"
)</f>
        <v>-</v>
      </c>
      <c r="V147" t="str">
        <f t="shared" si="33"/>
        <v>Inspector vamal, grad asistent</v>
      </c>
      <c r="W147" s="31" t="str" cm="1">
        <f t="array" ref="W147">_xlfn.IFS(
  ISNUMBER(SEARCH("Dezvoltarea echipei - nivel elementar", E147)), 'Indicatori comportamentali'!$J$3,
  ISNUMBER(SEARCH("Dezvoltarea echipei - nivel operațional", E147)), 'Indicatori comportamentali'!$J$4,
  ISNUMBER(SEARCH("Dezvoltarea echipei - nivel extins", E147)), 'Indicatori comportamentali'!$J$5,
  ISNUMBER(SEARCH("Dezvoltarea echipei - nivel strategic", E147)), 'Indicatori comportamentali'!$J$6,
  TRUE, "-"
)</f>
        <v>-</v>
      </c>
      <c r="X147" t="str">
        <f t="shared" si="34"/>
        <v>Inspector vamal, grad asistent</v>
      </c>
      <c r="Y147" s="31" t="str" cm="1">
        <f t="array" ref="Y147">_xlfn.IFS(
  ISNUMBER(SEARCH("Generarea angajamentului - nivel elementar", E147)), 'Indicatori comportamentali'!$K$3,
  ISNUMBER(SEARCH("Generarea angajamentului - nivel operațional", E147)), 'Indicatori comportamentali'!$K$4,
  ISNUMBER(SEARCH("Generarea angajamentului - nivel extins", E147)), 'Indicatori comportamentali'!$K$5,
  ISNUMBER(SEARCH("Generarea angajamentului - nivel strategic", E147)), 'Indicatori comportamentali'!$K$6,
  TRUE, "-"
)</f>
        <v>-</v>
      </c>
      <c r="Z147" t="str">
        <f t="shared" si="35"/>
        <v>Inspector vamal, grad asistent</v>
      </c>
      <c r="AA147" s="31" t="str" cm="1">
        <f t="array" ref="AA147">_xlfn.IFS(
  ISNUMBER(SEARCH("Promovarea inovației și inițierea schimbării - nivel elementar", E147)), 'Indicatori comportamentali'!$L$3,
  ISNUMBER(SEARCH("Promovarea inovației și inițierea schimbării - nivel operațional", E147)), 'Indicatori comportamentali'!$L$4,
  ISNUMBER(SEARCH("Promovarea inovației și inițierea schimbării - nivel extins", E147)), 'Indicatori comportamentali'!$L$5,
  ISNUMBER(SEARCH("Promovarea inovației și inițierea schimbării - nivel strategic", E147)), 'Indicatori comportamentali'!$L$6,
  TRUE, "-"
)</f>
        <v>-</v>
      </c>
    </row>
    <row r="148" spans="1:27" ht="172.8" x14ac:dyDescent="0.3">
      <c r="A148" t="s">
        <v>151</v>
      </c>
      <c r="B148" t="s">
        <v>75</v>
      </c>
      <c r="C148" t="s">
        <v>164</v>
      </c>
      <c r="D148" t="str">
        <f t="shared" si="24"/>
        <v>Inspector vamal, grad principal</v>
      </c>
      <c r="E148" s="32" t="s">
        <v>78</v>
      </c>
      <c r="F148" t="str">
        <f t="shared" si="25"/>
        <v>Inspector vamal, grad principal</v>
      </c>
      <c r="G148" s="31" t="str" cm="1">
        <f t="array" ref="G148">_xlfn.IFS(
  ISNUMBER(SEARCH("Rezolvarea de probleme și luarea deciziilor - nivel elementar", E148)), 'Indicatori comportamentali'!$B$3,
  ISNUMBER(SEARCH("Rezolvarea de probleme și luarea deciziilor - nivel operațional", E148)), 'Indicatori comportamentali'!$B$4,
  ISNUMBER(SEARCH("Rezolvarea de probleme și luarea deciziilor - nivel extins", E148)), 'Indicatori comportamentali'!$B$5,
  ISNUMBER(SEARCH("Rezolvarea de probleme și luarea deciziilor - nivel strategic", E148)),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48" t="str">
        <f t="shared" si="26"/>
        <v>Inspector vamal, grad principal</v>
      </c>
      <c r="I148" s="31" t="str" cm="1">
        <f t="array" ref="I148">_xlfn.IFS(
  ISNUMBER(SEARCH("Inițiativă - nivel elementar", E148)), 'Indicatori comportamentali'!$C$3,
  ISNUMBER(SEARCH("Inițiativă - nivel operațional", E148)), 'Indicatori comportamentali'!$C$4,
  ISNUMBER(SEARCH("Inițiativă - nivel extins", E148)), 'Indicatori comportamentali'!$C$5,
  ISNUMBER(SEARCH("Inițiativă - nivel strategic", E148)),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48" t="str">
        <f t="shared" si="27"/>
        <v>Inspector vamal, grad principal</v>
      </c>
      <c r="K148" s="31" t="str" cm="1">
        <f t="array" ref="K148">_xlfn.IFS(
  ISNUMBER(SEARCH("Planificare și organizare - nivel elementar", E148)), 'Indicatori comportamentali'!$D$3,
  ISNUMBER(SEARCH("Planificare și organizare - nivel operațional", E148)), 'Indicatori comportamentali'!$D$4,
  ISNUMBER(SEARCH("Planificare și organizare - nivel extins", E148)), 'Indicatori comportamentali'!$D$5,
  ISNUMBER(SEARCH("Planificare și organizare - nivel strategic", E148)),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48" t="str">
        <f t="shared" si="28"/>
        <v>Inspector vamal, grad principal</v>
      </c>
      <c r="M148" s="31" t="str" cm="1">
        <f t="array" ref="M148">_xlfn.IFS(
  ISNUMBER(SEARCH("Comunicare - nivel elementar", E148)), 'Indicatori comportamentali'!$E$3,
  ISNUMBER(SEARCH("Comunicare - nivel operațional", E148)), 'Indicatori comportamentali'!$E$4,
  ISNUMBER(SEARCH("Comunicare - nivel extins", E148)), 'Indicatori comportamentali'!$E$5,
  ISNUMBER(SEARCH("Comunicare - nivel strategic", E148)),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48" t="str">
        <f t="shared" si="29"/>
        <v>Inspector vamal, grad principal</v>
      </c>
      <c r="O148" s="31" t="str" cm="1">
        <f t="array" ref="O148">_xlfn.IFS(
  ISNUMBER(SEARCH("Lucru în echipă - nivel elementar", E148)), 'Indicatori comportamentali'!$F$3,
  ISNUMBER(SEARCH("Lucru în echipă - nivel operațional", E148)), 'Indicatori comportamentali'!$F$4,
  ISNUMBER(SEARCH("Lucru în echipă - nivel extins", E148)), 'Indicatori comportamentali'!$F$5,
  ISNUMBER(SEARCH("Lucru în echipă - nivel strategic", E148)),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48" t="str">
        <f t="shared" si="30"/>
        <v>Inspector vamal, grad principal</v>
      </c>
      <c r="Q148" s="31" t="str" cm="1">
        <f t="array" ref="Q148">_xlfn.IFS(
  ISNUMBER(SEARCH("Orientare către cetățean - nivel elementar", E148)), 'Indicatori comportamentali'!$G$3,
  ISNUMBER(SEARCH("Orientare către cetățean - nivel operațional", E148)), 'Indicatori comportamentali'!$G$4,
  ISNUMBER(SEARCH("Orientare către cetățean - nivel extins", E148)), 'Indicatori comportamentali'!$G$5,
  ISNUMBER(SEARCH("Orientare către cetățean - nivel strategic", E148)),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48" t="str">
        <f t="shared" si="31"/>
        <v>Inspector vamal, grad principal</v>
      </c>
      <c r="S148" s="31" t="str" cm="1">
        <f t="array" ref="S148">_xlfn.IFS(
  ISNUMBER(SEARCH("Integritate - nivel elementar", E148)), 'Indicatori comportamentali'!$H$3,
  ISNUMBER(SEARCH("Integritate - nivel operațional", E148)), 'Indicatori comportamentali'!$H$4,
  ISNUMBER(SEARCH("Integritate - nivel extins", E148)), 'Indicatori comportamentali'!$H$5,
  ISNUMBER(SEARCH("Integritate - nivel strategic", E148)),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48" t="str">
        <f t="shared" si="32"/>
        <v>Inspector vamal, grad principal</v>
      </c>
      <c r="U148" s="31" t="str" cm="1">
        <f t="array" ref="U148">_xlfn.IFS(
  ISNUMBER(SEARCH("Managementul performanței - nivel elementar", E148)), 'Indicatori comportamentali'!$I$3,
  ISNUMBER(SEARCH("Managementul performanței - nivel operațional", E148)), 'Indicatori comportamentali'!$I$4,
  ISNUMBER(SEARCH("Managementul performanței - nivel extins", E148)), 'Indicatori comportamentali'!$I$5,
  ISNUMBER(SEARCH("Managementul performanței - nivel strategic", E148)), 'Indicatori comportamentali'!$I$6,
  TRUE, "-"
)</f>
        <v>-</v>
      </c>
      <c r="V148" t="str">
        <f t="shared" si="33"/>
        <v>Inspector vamal, grad principal</v>
      </c>
      <c r="W148" s="31" t="str" cm="1">
        <f t="array" ref="W148">_xlfn.IFS(
  ISNUMBER(SEARCH("Dezvoltarea echipei - nivel elementar", E148)), 'Indicatori comportamentali'!$J$3,
  ISNUMBER(SEARCH("Dezvoltarea echipei - nivel operațional", E148)), 'Indicatori comportamentali'!$J$4,
  ISNUMBER(SEARCH("Dezvoltarea echipei - nivel extins", E148)), 'Indicatori comportamentali'!$J$5,
  ISNUMBER(SEARCH("Dezvoltarea echipei - nivel strategic", E148)), 'Indicatori comportamentali'!$J$6,
  TRUE, "-"
)</f>
        <v>-</v>
      </c>
      <c r="X148" t="str">
        <f t="shared" si="34"/>
        <v>Inspector vamal, grad principal</v>
      </c>
      <c r="Y148" s="31" t="str" cm="1">
        <f t="array" ref="Y148">_xlfn.IFS(
  ISNUMBER(SEARCH("Generarea angajamentului - nivel elementar", E148)), 'Indicatori comportamentali'!$K$3,
  ISNUMBER(SEARCH("Generarea angajamentului - nivel operațional", E148)), 'Indicatori comportamentali'!$K$4,
  ISNUMBER(SEARCH("Generarea angajamentului - nivel extins", E148)), 'Indicatori comportamentali'!$K$5,
  ISNUMBER(SEARCH("Generarea angajamentului - nivel strategic", E148)), 'Indicatori comportamentali'!$K$6,
  TRUE, "-"
)</f>
        <v>-</v>
      </c>
      <c r="Z148" t="str">
        <f t="shared" si="35"/>
        <v>Inspector vamal, grad principal</v>
      </c>
      <c r="AA148" s="31" t="str" cm="1">
        <f t="array" ref="AA148">_xlfn.IFS(
  ISNUMBER(SEARCH("Promovarea inovației și inițierea schimbării - nivel elementar", E148)), 'Indicatori comportamentali'!$L$3,
  ISNUMBER(SEARCH("Promovarea inovației și inițierea schimbării - nivel operațional", E148)), 'Indicatori comportamentali'!$L$4,
  ISNUMBER(SEARCH("Promovarea inovației și inițierea schimbării - nivel extins", E148)), 'Indicatori comportamentali'!$L$5,
  ISNUMBER(SEARCH("Promovarea inovației și inițierea schimbării - nivel strategic", E148)), 'Indicatori comportamentali'!$L$6,
  TRUE, "-"
)</f>
        <v>-</v>
      </c>
    </row>
    <row r="149" spans="1:27" ht="172.8" x14ac:dyDescent="0.3">
      <c r="A149" t="s">
        <v>151</v>
      </c>
      <c r="B149" t="s">
        <v>76</v>
      </c>
      <c r="C149" t="s">
        <v>164</v>
      </c>
      <c r="D149" t="str">
        <f t="shared" si="24"/>
        <v>Inspector vamal, grad superior</v>
      </c>
      <c r="E149" s="32" t="s">
        <v>78</v>
      </c>
      <c r="F149" t="str">
        <f t="shared" si="25"/>
        <v>Inspector vamal, grad superior</v>
      </c>
      <c r="G149" s="31" t="str" cm="1">
        <f t="array" ref="G149">_xlfn.IFS(
  ISNUMBER(SEARCH("Rezolvarea de probleme și luarea deciziilor - nivel elementar", E149)), 'Indicatori comportamentali'!$B$3,
  ISNUMBER(SEARCH("Rezolvarea de probleme și luarea deciziilor - nivel operațional", E149)), 'Indicatori comportamentali'!$B$4,
  ISNUMBER(SEARCH("Rezolvarea de probleme și luarea deciziilor - nivel extins", E149)), 'Indicatori comportamentali'!$B$5,
  ISNUMBER(SEARCH("Rezolvarea de probleme și luarea deciziilor - nivel strategic", E149)),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49" t="str">
        <f t="shared" si="26"/>
        <v>Inspector vamal, grad superior</v>
      </c>
      <c r="I149" s="31" t="str" cm="1">
        <f t="array" ref="I149">_xlfn.IFS(
  ISNUMBER(SEARCH("Inițiativă - nivel elementar", E149)), 'Indicatori comportamentali'!$C$3,
  ISNUMBER(SEARCH("Inițiativă - nivel operațional", E149)), 'Indicatori comportamentali'!$C$4,
  ISNUMBER(SEARCH("Inițiativă - nivel extins", E149)), 'Indicatori comportamentali'!$C$5,
  ISNUMBER(SEARCH("Inițiativă - nivel strategic", E149)),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49" t="str">
        <f t="shared" si="27"/>
        <v>Inspector vamal, grad superior</v>
      </c>
      <c r="K149" s="31" t="str" cm="1">
        <f t="array" ref="K149">_xlfn.IFS(
  ISNUMBER(SEARCH("Planificare și organizare - nivel elementar", E149)), 'Indicatori comportamentali'!$D$3,
  ISNUMBER(SEARCH("Planificare și organizare - nivel operațional", E149)), 'Indicatori comportamentali'!$D$4,
  ISNUMBER(SEARCH("Planificare și organizare - nivel extins", E149)), 'Indicatori comportamentali'!$D$5,
  ISNUMBER(SEARCH("Planificare și organizare - nivel strategic", E149)),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49" t="str">
        <f t="shared" si="28"/>
        <v>Inspector vamal, grad superior</v>
      </c>
      <c r="M149" s="31" t="str" cm="1">
        <f t="array" ref="M149">_xlfn.IFS(
  ISNUMBER(SEARCH("Comunicare - nivel elementar", E149)), 'Indicatori comportamentali'!$E$3,
  ISNUMBER(SEARCH("Comunicare - nivel operațional", E149)), 'Indicatori comportamentali'!$E$4,
  ISNUMBER(SEARCH("Comunicare - nivel extins", E149)), 'Indicatori comportamentali'!$E$5,
  ISNUMBER(SEARCH("Comunicare - nivel strategic", E149)),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49" t="str">
        <f t="shared" si="29"/>
        <v>Inspector vamal, grad superior</v>
      </c>
      <c r="O149" s="31" t="str" cm="1">
        <f t="array" ref="O149">_xlfn.IFS(
  ISNUMBER(SEARCH("Lucru în echipă - nivel elementar", E149)), 'Indicatori comportamentali'!$F$3,
  ISNUMBER(SEARCH("Lucru în echipă - nivel operațional", E149)), 'Indicatori comportamentali'!$F$4,
  ISNUMBER(SEARCH("Lucru în echipă - nivel extins", E149)), 'Indicatori comportamentali'!$F$5,
  ISNUMBER(SEARCH("Lucru în echipă - nivel strategic", E149)),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49" t="str">
        <f t="shared" si="30"/>
        <v>Inspector vamal, grad superior</v>
      </c>
      <c r="Q149" s="31" t="str" cm="1">
        <f t="array" ref="Q149">_xlfn.IFS(
  ISNUMBER(SEARCH("Orientare către cetățean - nivel elementar", E149)), 'Indicatori comportamentali'!$G$3,
  ISNUMBER(SEARCH("Orientare către cetățean - nivel operațional", E149)), 'Indicatori comportamentali'!$G$4,
  ISNUMBER(SEARCH("Orientare către cetățean - nivel extins", E149)), 'Indicatori comportamentali'!$G$5,
  ISNUMBER(SEARCH("Orientare către cetățean - nivel strategic", E149)),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49" t="str">
        <f t="shared" si="31"/>
        <v>Inspector vamal, grad superior</v>
      </c>
      <c r="S149" s="31" t="str" cm="1">
        <f t="array" ref="S149">_xlfn.IFS(
  ISNUMBER(SEARCH("Integritate - nivel elementar", E149)), 'Indicatori comportamentali'!$H$3,
  ISNUMBER(SEARCH("Integritate - nivel operațional", E149)), 'Indicatori comportamentali'!$H$4,
  ISNUMBER(SEARCH("Integritate - nivel extins", E149)), 'Indicatori comportamentali'!$H$5,
  ISNUMBER(SEARCH("Integritate - nivel strategic", E149)),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49" t="str">
        <f t="shared" si="32"/>
        <v>Inspector vamal, grad superior</v>
      </c>
      <c r="U149" s="31" t="str" cm="1">
        <f t="array" ref="U149">_xlfn.IFS(
  ISNUMBER(SEARCH("Managementul performanței - nivel elementar", E149)), 'Indicatori comportamentali'!$I$3,
  ISNUMBER(SEARCH("Managementul performanței - nivel operațional", E149)), 'Indicatori comportamentali'!$I$4,
  ISNUMBER(SEARCH("Managementul performanței - nivel extins", E149)), 'Indicatori comportamentali'!$I$5,
  ISNUMBER(SEARCH("Managementul performanței - nivel strategic", E149)), 'Indicatori comportamentali'!$I$6,
  TRUE, "-"
)</f>
        <v>-</v>
      </c>
      <c r="V149" t="str">
        <f t="shared" si="33"/>
        <v>Inspector vamal, grad superior</v>
      </c>
      <c r="W149" s="31" t="str" cm="1">
        <f t="array" ref="W149">_xlfn.IFS(
  ISNUMBER(SEARCH("Dezvoltarea echipei - nivel elementar", E149)), 'Indicatori comportamentali'!$J$3,
  ISNUMBER(SEARCH("Dezvoltarea echipei - nivel operațional", E149)), 'Indicatori comportamentali'!$J$4,
  ISNUMBER(SEARCH("Dezvoltarea echipei - nivel extins", E149)), 'Indicatori comportamentali'!$J$5,
  ISNUMBER(SEARCH("Dezvoltarea echipei - nivel strategic", E149)), 'Indicatori comportamentali'!$J$6,
  TRUE, "-"
)</f>
        <v>-</v>
      </c>
      <c r="X149" t="str">
        <f t="shared" si="34"/>
        <v>Inspector vamal, grad superior</v>
      </c>
      <c r="Y149" s="31" t="str" cm="1">
        <f t="array" ref="Y149">_xlfn.IFS(
  ISNUMBER(SEARCH("Generarea angajamentului - nivel elementar", E149)), 'Indicatori comportamentali'!$K$3,
  ISNUMBER(SEARCH("Generarea angajamentului - nivel operațional", E149)), 'Indicatori comportamentali'!$K$4,
  ISNUMBER(SEARCH("Generarea angajamentului - nivel extins", E149)), 'Indicatori comportamentali'!$K$5,
  ISNUMBER(SEARCH("Generarea angajamentului - nivel strategic", E149)), 'Indicatori comportamentali'!$K$6,
  TRUE, "-"
)</f>
        <v>-</v>
      </c>
      <c r="Z149" t="str">
        <f t="shared" si="35"/>
        <v>Inspector vamal, grad superior</v>
      </c>
      <c r="AA149" s="31" t="str" cm="1">
        <f t="array" ref="AA149">_xlfn.IFS(
  ISNUMBER(SEARCH("Promovarea inovației și inițierea schimbării - nivel elementar", E149)), 'Indicatori comportamentali'!$L$3,
  ISNUMBER(SEARCH("Promovarea inovației și inițierea schimbării - nivel operațional", E149)), 'Indicatori comportamentali'!$L$4,
  ISNUMBER(SEARCH("Promovarea inovației și inițierea schimbării - nivel extins", E149)), 'Indicatori comportamentali'!$L$5,
  ISNUMBER(SEARCH("Promovarea inovației și inițierea schimbării - nivel strategic", E149)), 'Indicatori comportamentali'!$L$6,
  TRUE, "-"
)</f>
        <v>-</v>
      </c>
    </row>
    <row r="150" spans="1:27" ht="158.4" x14ac:dyDescent="0.3">
      <c r="A150" t="s">
        <v>152</v>
      </c>
      <c r="B150" t="s">
        <v>73</v>
      </c>
      <c r="C150" t="s">
        <v>164</v>
      </c>
      <c r="D150" t="str">
        <f t="shared" si="24"/>
        <v>Inspector în construcţii, grad debutant</v>
      </c>
      <c r="E150" s="32" t="s">
        <v>79</v>
      </c>
      <c r="F150" t="str">
        <f t="shared" si="25"/>
        <v>Inspector în construcţii, grad debutant</v>
      </c>
      <c r="G150" s="31" t="str" cm="1">
        <f t="array" ref="G150">_xlfn.IFS(
  ISNUMBER(SEARCH("Rezolvarea de probleme și luarea deciziilor - nivel elementar", E150)), 'Indicatori comportamentali'!$B$3,
  ISNUMBER(SEARCH("Rezolvarea de probleme și luarea deciziilor - nivel operațional", E150)), 'Indicatori comportamentali'!$B$4,
  ISNUMBER(SEARCH("Rezolvarea de probleme și luarea deciziilor - nivel extins", E150)), 'Indicatori comportamentali'!$B$5,
  ISNUMBER(SEARCH("Rezolvarea de probleme și luarea deciziilor - nivel strategic", E150)),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50" t="str">
        <f t="shared" si="26"/>
        <v>Inspector în construcţii, grad debutant</v>
      </c>
      <c r="I150" s="31" t="str" cm="1">
        <f t="array" ref="I150">_xlfn.IFS(
  ISNUMBER(SEARCH("Inițiativă - nivel elementar", E150)), 'Indicatori comportamentali'!$C$3,
  ISNUMBER(SEARCH("Inițiativă - nivel operațional", E150)), 'Indicatori comportamentali'!$C$4,
  ISNUMBER(SEARCH("Inițiativă - nivel extins", E150)), 'Indicatori comportamentali'!$C$5,
  ISNUMBER(SEARCH("Inițiativă - nivel strategic", E150)),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50" t="str">
        <f t="shared" si="27"/>
        <v>Inspector în construcţii, grad debutant</v>
      </c>
      <c r="K150" s="31" t="str" cm="1">
        <f t="array" ref="K150">_xlfn.IFS(
  ISNUMBER(SEARCH("Planificare și organizare - nivel elementar", E150)), 'Indicatori comportamentali'!$D$3,
  ISNUMBER(SEARCH("Planificare și organizare - nivel operațional", E150)), 'Indicatori comportamentali'!$D$4,
  ISNUMBER(SEARCH("Planificare și organizare - nivel extins", E150)), 'Indicatori comportamentali'!$D$5,
  ISNUMBER(SEARCH("Planificare și organizare - nivel strategic", E150)),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50" t="str">
        <f t="shared" si="28"/>
        <v>Inspector în construcţii, grad debutant</v>
      </c>
      <c r="M150" s="31" t="str" cm="1">
        <f t="array" ref="M150">_xlfn.IFS(
  ISNUMBER(SEARCH("Comunicare - nivel elementar", E150)), 'Indicatori comportamentali'!$E$3,
  ISNUMBER(SEARCH("Comunicare - nivel operațional", E150)), 'Indicatori comportamentali'!$E$4,
  ISNUMBER(SEARCH("Comunicare - nivel extins", E150)), 'Indicatori comportamentali'!$E$5,
  ISNUMBER(SEARCH("Comunicare - nivel strategic", E150)),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50" t="str">
        <f t="shared" si="29"/>
        <v>Inspector în construcţii, grad debutant</v>
      </c>
      <c r="O150" s="31" t="str" cm="1">
        <f t="array" ref="O150">_xlfn.IFS(
  ISNUMBER(SEARCH("Lucru în echipă - nivel elementar", E150)), 'Indicatori comportamentali'!$F$3,
  ISNUMBER(SEARCH("Lucru în echipă - nivel operațional", E150)), 'Indicatori comportamentali'!$F$4,
  ISNUMBER(SEARCH("Lucru în echipă - nivel extins", E150)), 'Indicatori comportamentali'!$F$5,
  ISNUMBER(SEARCH("Lucru în echipă - nivel strategic", E150)),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50" t="str">
        <f t="shared" si="30"/>
        <v>Inspector în construcţii, grad debutant</v>
      </c>
      <c r="Q150" s="31" t="str" cm="1">
        <f t="array" ref="Q150">_xlfn.IFS(
  ISNUMBER(SEARCH("Orientare către cetățean - nivel elementar", E150)), 'Indicatori comportamentali'!$G$3,
  ISNUMBER(SEARCH("Orientare către cetățean - nivel operațional", E150)), 'Indicatori comportamentali'!$G$4,
  ISNUMBER(SEARCH("Orientare către cetățean - nivel extins", E150)), 'Indicatori comportamentali'!$G$5,
  ISNUMBER(SEARCH("Orientare către cetățean - nivel strategic", E150)),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50" t="str">
        <f t="shared" si="31"/>
        <v>Inspector în construcţii, grad debutant</v>
      </c>
      <c r="S150" s="31" t="str" cm="1">
        <f t="array" ref="S150">_xlfn.IFS(
  ISNUMBER(SEARCH("Integritate - nivel elementar", E150)), 'Indicatori comportamentali'!$H$3,
  ISNUMBER(SEARCH("Integritate - nivel operațional", E150)), 'Indicatori comportamentali'!$H$4,
  ISNUMBER(SEARCH("Integritate - nivel extins", E150)), 'Indicatori comportamentali'!$H$5,
  ISNUMBER(SEARCH("Integritate - nivel strategic", E150)),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50" t="str">
        <f t="shared" si="32"/>
        <v>Inspector în construcţii, grad debutant</v>
      </c>
      <c r="U150" s="31" t="str" cm="1">
        <f t="array" ref="U150">_xlfn.IFS(
  ISNUMBER(SEARCH("Managementul performanței - nivel elementar", E150)), 'Indicatori comportamentali'!$I$3,
  ISNUMBER(SEARCH("Managementul performanței - nivel operațional", E150)), 'Indicatori comportamentali'!$I$4,
  ISNUMBER(SEARCH("Managementul performanței - nivel extins", E150)), 'Indicatori comportamentali'!$I$5,
  ISNUMBER(SEARCH("Managementul performanței - nivel strategic", E150)), 'Indicatori comportamentali'!$I$6,
  TRUE, "-"
)</f>
        <v>-</v>
      </c>
      <c r="V150" t="str">
        <f t="shared" si="33"/>
        <v>Inspector în construcţii, grad debutant</v>
      </c>
      <c r="W150" s="31" t="str" cm="1">
        <f t="array" ref="W150">_xlfn.IFS(
  ISNUMBER(SEARCH("Dezvoltarea echipei - nivel elementar", E150)), 'Indicatori comportamentali'!$J$3,
  ISNUMBER(SEARCH("Dezvoltarea echipei - nivel operațional", E150)), 'Indicatori comportamentali'!$J$4,
  ISNUMBER(SEARCH("Dezvoltarea echipei - nivel extins", E150)), 'Indicatori comportamentali'!$J$5,
  ISNUMBER(SEARCH("Dezvoltarea echipei - nivel strategic", E150)), 'Indicatori comportamentali'!$J$6,
  TRUE, "-"
)</f>
        <v>-</v>
      </c>
      <c r="X150" t="str">
        <f t="shared" si="34"/>
        <v>Inspector în construcţii, grad debutant</v>
      </c>
      <c r="Y150" s="31" t="str" cm="1">
        <f t="array" ref="Y150">_xlfn.IFS(
  ISNUMBER(SEARCH("Generarea angajamentului - nivel elementar", E150)), 'Indicatori comportamentali'!$K$3,
  ISNUMBER(SEARCH("Generarea angajamentului - nivel operațional", E150)), 'Indicatori comportamentali'!$K$4,
  ISNUMBER(SEARCH("Generarea angajamentului - nivel extins", E150)), 'Indicatori comportamentali'!$K$5,
  ISNUMBER(SEARCH("Generarea angajamentului - nivel strategic", E150)), 'Indicatori comportamentali'!$K$6,
  TRUE, "-"
)</f>
        <v>-</v>
      </c>
      <c r="Z150" t="str">
        <f t="shared" si="35"/>
        <v>Inspector în construcţii, grad debutant</v>
      </c>
      <c r="AA150" s="31" t="str" cm="1">
        <f t="array" ref="AA150">_xlfn.IFS(
  ISNUMBER(SEARCH("Promovarea inovației și inițierea schimbării - nivel elementar", E150)), 'Indicatori comportamentali'!$L$3,
  ISNUMBER(SEARCH("Promovarea inovației și inițierea schimbării - nivel operațional", E150)), 'Indicatori comportamentali'!$L$4,
  ISNUMBER(SEARCH("Promovarea inovației și inițierea schimbării - nivel extins", E150)), 'Indicatori comportamentali'!$L$5,
  ISNUMBER(SEARCH("Promovarea inovației și inițierea schimbării - nivel strategic", E150)), 'Indicatori comportamentali'!$L$6,
  TRUE, "-"
)</f>
        <v>-</v>
      </c>
    </row>
    <row r="151" spans="1:27" ht="158.4" x14ac:dyDescent="0.3">
      <c r="A151" t="s">
        <v>152</v>
      </c>
      <c r="B151" t="s">
        <v>74</v>
      </c>
      <c r="C151" t="s">
        <v>164</v>
      </c>
      <c r="D151" t="str">
        <f t="shared" si="24"/>
        <v>Inspector în construcţii, grad asistent</v>
      </c>
      <c r="E151" s="32" t="s">
        <v>79</v>
      </c>
      <c r="F151" t="str">
        <f t="shared" si="25"/>
        <v>Inspector în construcţii, grad asistent</v>
      </c>
      <c r="G151" s="31" t="str" cm="1">
        <f t="array" ref="G151">_xlfn.IFS(
  ISNUMBER(SEARCH("Rezolvarea de probleme și luarea deciziilor - nivel elementar", E151)), 'Indicatori comportamentali'!$B$3,
  ISNUMBER(SEARCH("Rezolvarea de probleme și luarea deciziilor - nivel operațional", E151)), 'Indicatori comportamentali'!$B$4,
  ISNUMBER(SEARCH("Rezolvarea de probleme și luarea deciziilor - nivel extins", E151)), 'Indicatori comportamentali'!$B$5,
  ISNUMBER(SEARCH("Rezolvarea de probleme și luarea deciziilor - nivel strategic", E151)),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51" t="str">
        <f t="shared" si="26"/>
        <v>Inspector în construcţii, grad asistent</v>
      </c>
      <c r="I151" s="31" t="str" cm="1">
        <f t="array" ref="I151">_xlfn.IFS(
  ISNUMBER(SEARCH("Inițiativă - nivel elementar", E151)), 'Indicatori comportamentali'!$C$3,
  ISNUMBER(SEARCH("Inițiativă - nivel operațional", E151)), 'Indicatori comportamentali'!$C$4,
  ISNUMBER(SEARCH("Inițiativă - nivel extins", E151)), 'Indicatori comportamentali'!$C$5,
  ISNUMBER(SEARCH("Inițiativă - nivel strategic", E151)),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51" t="str">
        <f t="shared" si="27"/>
        <v>Inspector în construcţii, grad asistent</v>
      </c>
      <c r="K151" s="31" t="str" cm="1">
        <f t="array" ref="K151">_xlfn.IFS(
  ISNUMBER(SEARCH("Planificare și organizare - nivel elementar", E151)), 'Indicatori comportamentali'!$D$3,
  ISNUMBER(SEARCH("Planificare și organizare - nivel operațional", E151)), 'Indicatori comportamentali'!$D$4,
  ISNUMBER(SEARCH("Planificare și organizare - nivel extins", E151)), 'Indicatori comportamentali'!$D$5,
  ISNUMBER(SEARCH("Planificare și organizare - nivel strategic", E151)),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51" t="str">
        <f t="shared" si="28"/>
        <v>Inspector în construcţii, grad asistent</v>
      </c>
      <c r="M151" s="31" t="str" cm="1">
        <f t="array" ref="M151">_xlfn.IFS(
  ISNUMBER(SEARCH("Comunicare - nivel elementar", E151)), 'Indicatori comportamentali'!$E$3,
  ISNUMBER(SEARCH("Comunicare - nivel operațional", E151)), 'Indicatori comportamentali'!$E$4,
  ISNUMBER(SEARCH("Comunicare - nivel extins", E151)), 'Indicatori comportamentali'!$E$5,
  ISNUMBER(SEARCH("Comunicare - nivel strategic", E151)),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51" t="str">
        <f t="shared" si="29"/>
        <v>Inspector în construcţii, grad asistent</v>
      </c>
      <c r="O151" s="31" t="str" cm="1">
        <f t="array" ref="O151">_xlfn.IFS(
  ISNUMBER(SEARCH("Lucru în echipă - nivel elementar", E151)), 'Indicatori comportamentali'!$F$3,
  ISNUMBER(SEARCH("Lucru în echipă - nivel operațional", E151)), 'Indicatori comportamentali'!$F$4,
  ISNUMBER(SEARCH("Lucru în echipă - nivel extins", E151)), 'Indicatori comportamentali'!$F$5,
  ISNUMBER(SEARCH("Lucru în echipă - nivel strategic", E151)),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51" t="str">
        <f t="shared" si="30"/>
        <v>Inspector în construcţii, grad asistent</v>
      </c>
      <c r="Q151" s="31" t="str" cm="1">
        <f t="array" ref="Q151">_xlfn.IFS(
  ISNUMBER(SEARCH("Orientare către cetățean - nivel elementar", E151)), 'Indicatori comportamentali'!$G$3,
  ISNUMBER(SEARCH("Orientare către cetățean - nivel operațional", E151)), 'Indicatori comportamentali'!$G$4,
  ISNUMBER(SEARCH("Orientare către cetățean - nivel extins", E151)), 'Indicatori comportamentali'!$G$5,
  ISNUMBER(SEARCH("Orientare către cetățean - nivel strategic", E151)),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51" t="str">
        <f t="shared" si="31"/>
        <v>Inspector în construcţii, grad asistent</v>
      </c>
      <c r="S151" s="31" t="str" cm="1">
        <f t="array" ref="S151">_xlfn.IFS(
  ISNUMBER(SEARCH("Integritate - nivel elementar", E151)), 'Indicatori comportamentali'!$H$3,
  ISNUMBER(SEARCH("Integritate - nivel operațional", E151)), 'Indicatori comportamentali'!$H$4,
  ISNUMBER(SEARCH("Integritate - nivel extins", E151)), 'Indicatori comportamentali'!$H$5,
  ISNUMBER(SEARCH("Integritate - nivel strategic", E151)),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51" t="str">
        <f t="shared" si="32"/>
        <v>Inspector în construcţii, grad asistent</v>
      </c>
      <c r="U151" s="31" t="str" cm="1">
        <f t="array" ref="U151">_xlfn.IFS(
  ISNUMBER(SEARCH("Managementul performanței - nivel elementar", E151)), 'Indicatori comportamentali'!$I$3,
  ISNUMBER(SEARCH("Managementul performanței - nivel operațional", E151)), 'Indicatori comportamentali'!$I$4,
  ISNUMBER(SEARCH("Managementul performanței - nivel extins", E151)), 'Indicatori comportamentali'!$I$5,
  ISNUMBER(SEARCH("Managementul performanței - nivel strategic", E151)), 'Indicatori comportamentali'!$I$6,
  TRUE, "-"
)</f>
        <v>-</v>
      </c>
      <c r="V151" t="str">
        <f t="shared" si="33"/>
        <v>Inspector în construcţii, grad asistent</v>
      </c>
      <c r="W151" s="31" t="str" cm="1">
        <f t="array" ref="W151">_xlfn.IFS(
  ISNUMBER(SEARCH("Dezvoltarea echipei - nivel elementar", E151)), 'Indicatori comportamentali'!$J$3,
  ISNUMBER(SEARCH("Dezvoltarea echipei - nivel operațional", E151)), 'Indicatori comportamentali'!$J$4,
  ISNUMBER(SEARCH("Dezvoltarea echipei - nivel extins", E151)), 'Indicatori comportamentali'!$J$5,
  ISNUMBER(SEARCH("Dezvoltarea echipei - nivel strategic", E151)), 'Indicatori comportamentali'!$J$6,
  TRUE, "-"
)</f>
        <v>-</v>
      </c>
      <c r="X151" t="str">
        <f t="shared" si="34"/>
        <v>Inspector în construcţii, grad asistent</v>
      </c>
      <c r="Y151" s="31" t="str" cm="1">
        <f t="array" ref="Y151">_xlfn.IFS(
  ISNUMBER(SEARCH("Generarea angajamentului - nivel elementar", E151)), 'Indicatori comportamentali'!$K$3,
  ISNUMBER(SEARCH("Generarea angajamentului - nivel operațional", E151)), 'Indicatori comportamentali'!$K$4,
  ISNUMBER(SEARCH("Generarea angajamentului - nivel extins", E151)), 'Indicatori comportamentali'!$K$5,
  ISNUMBER(SEARCH("Generarea angajamentului - nivel strategic", E151)), 'Indicatori comportamentali'!$K$6,
  TRUE, "-"
)</f>
        <v>-</v>
      </c>
      <c r="Z151" t="str">
        <f t="shared" si="35"/>
        <v>Inspector în construcţii, grad asistent</v>
      </c>
      <c r="AA151" s="31" t="str" cm="1">
        <f t="array" ref="AA151">_xlfn.IFS(
  ISNUMBER(SEARCH("Promovarea inovației și inițierea schimbării - nivel elementar", E151)), 'Indicatori comportamentali'!$L$3,
  ISNUMBER(SEARCH("Promovarea inovației și inițierea schimbării - nivel operațional", E151)), 'Indicatori comportamentali'!$L$4,
  ISNUMBER(SEARCH("Promovarea inovației și inițierea schimbării - nivel extins", E151)), 'Indicatori comportamentali'!$L$5,
  ISNUMBER(SEARCH("Promovarea inovației și inițierea schimbării - nivel strategic", E151)), 'Indicatori comportamentali'!$L$6,
  TRUE, "-"
)</f>
        <v>-</v>
      </c>
    </row>
    <row r="152" spans="1:27" ht="172.8" x14ac:dyDescent="0.3">
      <c r="A152" t="s">
        <v>152</v>
      </c>
      <c r="B152" t="s">
        <v>75</v>
      </c>
      <c r="C152" t="s">
        <v>164</v>
      </c>
      <c r="D152" t="str">
        <f t="shared" si="24"/>
        <v>Inspector în construcţii, grad principal</v>
      </c>
      <c r="E152" s="32" t="s">
        <v>78</v>
      </c>
      <c r="F152" t="str">
        <f t="shared" si="25"/>
        <v>Inspector în construcţii, grad principal</v>
      </c>
      <c r="G152" s="31" t="str" cm="1">
        <f t="array" ref="G152">_xlfn.IFS(
  ISNUMBER(SEARCH("Rezolvarea de probleme și luarea deciziilor - nivel elementar", E152)), 'Indicatori comportamentali'!$B$3,
  ISNUMBER(SEARCH("Rezolvarea de probleme și luarea deciziilor - nivel operațional", E152)), 'Indicatori comportamentali'!$B$4,
  ISNUMBER(SEARCH("Rezolvarea de probleme și luarea deciziilor - nivel extins", E152)), 'Indicatori comportamentali'!$B$5,
  ISNUMBER(SEARCH("Rezolvarea de probleme și luarea deciziilor - nivel strategic", E152)),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52" t="str">
        <f t="shared" si="26"/>
        <v>Inspector în construcţii, grad principal</v>
      </c>
      <c r="I152" s="31" t="str" cm="1">
        <f t="array" ref="I152">_xlfn.IFS(
  ISNUMBER(SEARCH("Inițiativă - nivel elementar", E152)), 'Indicatori comportamentali'!$C$3,
  ISNUMBER(SEARCH("Inițiativă - nivel operațional", E152)), 'Indicatori comportamentali'!$C$4,
  ISNUMBER(SEARCH("Inițiativă - nivel extins", E152)), 'Indicatori comportamentali'!$C$5,
  ISNUMBER(SEARCH("Inițiativă - nivel strategic", E152)),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52" t="str">
        <f t="shared" si="27"/>
        <v>Inspector în construcţii, grad principal</v>
      </c>
      <c r="K152" s="31" t="str" cm="1">
        <f t="array" ref="K152">_xlfn.IFS(
  ISNUMBER(SEARCH("Planificare și organizare - nivel elementar", E152)), 'Indicatori comportamentali'!$D$3,
  ISNUMBER(SEARCH("Planificare și organizare - nivel operațional", E152)), 'Indicatori comportamentali'!$D$4,
  ISNUMBER(SEARCH("Planificare și organizare - nivel extins", E152)), 'Indicatori comportamentali'!$D$5,
  ISNUMBER(SEARCH("Planificare și organizare - nivel strategic", E152)),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52" t="str">
        <f t="shared" si="28"/>
        <v>Inspector în construcţii, grad principal</v>
      </c>
      <c r="M152" s="31" t="str" cm="1">
        <f t="array" ref="M152">_xlfn.IFS(
  ISNUMBER(SEARCH("Comunicare - nivel elementar", E152)), 'Indicatori comportamentali'!$E$3,
  ISNUMBER(SEARCH("Comunicare - nivel operațional", E152)), 'Indicatori comportamentali'!$E$4,
  ISNUMBER(SEARCH("Comunicare - nivel extins", E152)), 'Indicatori comportamentali'!$E$5,
  ISNUMBER(SEARCH("Comunicare - nivel strategic", E152)),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52" t="str">
        <f t="shared" si="29"/>
        <v>Inspector în construcţii, grad principal</v>
      </c>
      <c r="O152" s="31" t="str" cm="1">
        <f t="array" ref="O152">_xlfn.IFS(
  ISNUMBER(SEARCH("Lucru în echipă - nivel elementar", E152)), 'Indicatori comportamentali'!$F$3,
  ISNUMBER(SEARCH("Lucru în echipă - nivel operațional", E152)), 'Indicatori comportamentali'!$F$4,
  ISNUMBER(SEARCH("Lucru în echipă - nivel extins", E152)), 'Indicatori comportamentali'!$F$5,
  ISNUMBER(SEARCH("Lucru în echipă - nivel strategic", E152)),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52" t="str">
        <f t="shared" si="30"/>
        <v>Inspector în construcţii, grad principal</v>
      </c>
      <c r="Q152" s="31" t="str" cm="1">
        <f t="array" ref="Q152">_xlfn.IFS(
  ISNUMBER(SEARCH("Orientare către cetățean - nivel elementar", E152)), 'Indicatori comportamentali'!$G$3,
  ISNUMBER(SEARCH("Orientare către cetățean - nivel operațional", E152)), 'Indicatori comportamentali'!$G$4,
  ISNUMBER(SEARCH("Orientare către cetățean - nivel extins", E152)), 'Indicatori comportamentali'!$G$5,
  ISNUMBER(SEARCH("Orientare către cetățean - nivel strategic", E152)),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52" t="str">
        <f t="shared" si="31"/>
        <v>Inspector în construcţii, grad principal</v>
      </c>
      <c r="S152" s="31" t="str" cm="1">
        <f t="array" ref="S152">_xlfn.IFS(
  ISNUMBER(SEARCH("Integritate - nivel elementar", E152)), 'Indicatori comportamentali'!$H$3,
  ISNUMBER(SEARCH("Integritate - nivel operațional", E152)), 'Indicatori comportamentali'!$H$4,
  ISNUMBER(SEARCH("Integritate - nivel extins", E152)), 'Indicatori comportamentali'!$H$5,
  ISNUMBER(SEARCH("Integritate - nivel strategic", E152)),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52" t="str">
        <f t="shared" si="32"/>
        <v>Inspector în construcţii, grad principal</v>
      </c>
      <c r="U152" s="31" t="str" cm="1">
        <f t="array" ref="U152">_xlfn.IFS(
  ISNUMBER(SEARCH("Managementul performanței - nivel elementar", E152)), 'Indicatori comportamentali'!$I$3,
  ISNUMBER(SEARCH("Managementul performanței - nivel operațional", E152)), 'Indicatori comportamentali'!$I$4,
  ISNUMBER(SEARCH("Managementul performanței - nivel extins", E152)), 'Indicatori comportamentali'!$I$5,
  ISNUMBER(SEARCH("Managementul performanței - nivel strategic", E152)), 'Indicatori comportamentali'!$I$6,
  TRUE, "-"
)</f>
        <v>-</v>
      </c>
      <c r="V152" t="str">
        <f t="shared" si="33"/>
        <v>Inspector în construcţii, grad principal</v>
      </c>
      <c r="W152" s="31" t="str" cm="1">
        <f t="array" ref="W152">_xlfn.IFS(
  ISNUMBER(SEARCH("Dezvoltarea echipei - nivel elementar", E152)), 'Indicatori comportamentali'!$J$3,
  ISNUMBER(SEARCH("Dezvoltarea echipei - nivel operațional", E152)), 'Indicatori comportamentali'!$J$4,
  ISNUMBER(SEARCH("Dezvoltarea echipei - nivel extins", E152)), 'Indicatori comportamentali'!$J$5,
  ISNUMBER(SEARCH("Dezvoltarea echipei - nivel strategic", E152)), 'Indicatori comportamentali'!$J$6,
  TRUE, "-"
)</f>
        <v>-</v>
      </c>
      <c r="X152" t="str">
        <f t="shared" si="34"/>
        <v>Inspector în construcţii, grad principal</v>
      </c>
      <c r="Y152" s="31" t="str" cm="1">
        <f t="array" ref="Y152">_xlfn.IFS(
  ISNUMBER(SEARCH("Generarea angajamentului - nivel elementar", E152)), 'Indicatori comportamentali'!$K$3,
  ISNUMBER(SEARCH("Generarea angajamentului - nivel operațional", E152)), 'Indicatori comportamentali'!$K$4,
  ISNUMBER(SEARCH("Generarea angajamentului - nivel extins", E152)), 'Indicatori comportamentali'!$K$5,
  ISNUMBER(SEARCH("Generarea angajamentului - nivel strategic", E152)), 'Indicatori comportamentali'!$K$6,
  TRUE, "-"
)</f>
        <v>-</v>
      </c>
      <c r="Z152" t="str">
        <f t="shared" si="35"/>
        <v>Inspector în construcţii, grad principal</v>
      </c>
      <c r="AA152" s="31" t="str" cm="1">
        <f t="array" ref="AA152">_xlfn.IFS(
  ISNUMBER(SEARCH("Promovarea inovației și inițierea schimbării - nivel elementar", E152)), 'Indicatori comportamentali'!$L$3,
  ISNUMBER(SEARCH("Promovarea inovației și inițierea schimbării - nivel operațional", E152)), 'Indicatori comportamentali'!$L$4,
  ISNUMBER(SEARCH("Promovarea inovației și inițierea schimbării - nivel extins", E152)), 'Indicatori comportamentali'!$L$5,
  ISNUMBER(SEARCH("Promovarea inovației și inițierea schimbării - nivel strategic", E152)), 'Indicatori comportamentali'!$L$6,
  TRUE, "-"
)</f>
        <v>-</v>
      </c>
    </row>
    <row r="153" spans="1:27" ht="172.8" x14ac:dyDescent="0.3">
      <c r="A153" t="s">
        <v>152</v>
      </c>
      <c r="B153" t="s">
        <v>76</v>
      </c>
      <c r="C153" t="s">
        <v>164</v>
      </c>
      <c r="D153" t="str">
        <f t="shared" si="24"/>
        <v>Inspector în construcţii, grad superior</v>
      </c>
      <c r="E153" s="32" t="s">
        <v>78</v>
      </c>
      <c r="F153" t="str">
        <f t="shared" si="25"/>
        <v>Inspector în construcţii, grad superior</v>
      </c>
      <c r="G153" s="31" t="str" cm="1">
        <f t="array" ref="G153">_xlfn.IFS(
  ISNUMBER(SEARCH("Rezolvarea de probleme și luarea deciziilor - nivel elementar", E153)), 'Indicatori comportamentali'!$B$3,
  ISNUMBER(SEARCH("Rezolvarea de probleme și luarea deciziilor - nivel operațional", E153)), 'Indicatori comportamentali'!$B$4,
  ISNUMBER(SEARCH("Rezolvarea de probleme și luarea deciziilor - nivel extins", E153)), 'Indicatori comportamentali'!$B$5,
  ISNUMBER(SEARCH("Rezolvarea de probleme și luarea deciziilor - nivel strategic", E153)),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53" t="str">
        <f t="shared" si="26"/>
        <v>Inspector în construcţii, grad superior</v>
      </c>
      <c r="I153" s="31" t="str" cm="1">
        <f t="array" ref="I153">_xlfn.IFS(
  ISNUMBER(SEARCH("Inițiativă - nivel elementar", E153)), 'Indicatori comportamentali'!$C$3,
  ISNUMBER(SEARCH("Inițiativă - nivel operațional", E153)), 'Indicatori comportamentali'!$C$4,
  ISNUMBER(SEARCH("Inițiativă - nivel extins", E153)), 'Indicatori comportamentali'!$C$5,
  ISNUMBER(SEARCH("Inițiativă - nivel strategic", E153)),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53" t="str">
        <f t="shared" si="27"/>
        <v>Inspector în construcţii, grad superior</v>
      </c>
      <c r="K153" s="31" t="str" cm="1">
        <f t="array" ref="K153">_xlfn.IFS(
  ISNUMBER(SEARCH("Planificare și organizare - nivel elementar", E153)), 'Indicatori comportamentali'!$D$3,
  ISNUMBER(SEARCH("Planificare și organizare - nivel operațional", E153)), 'Indicatori comportamentali'!$D$4,
  ISNUMBER(SEARCH("Planificare și organizare - nivel extins", E153)), 'Indicatori comportamentali'!$D$5,
  ISNUMBER(SEARCH("Planificare și organizare - nivel strategic", E153)),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53" t="str">
        <f t="shared" si="28"/>
        <v>Inspector în construcţii, grad superior</v>
      </c>
      <c r="M153" s="31" t="str" cm="1">
        <f t="array" ref="M153">_xlfn.IFS(
  ISNUMBER(SEARCH("Comunicare - nivel elementar", E153)), 'Indicatori comportamentali'!$E$3,
  ISNUMBER(SEARCH("Comunicare - nivel operațional", E153)), 'Indicatori comportamentali'!$E$4,
  ISNUMBER(SEARCH("Comunicare - nivel extins", E153)), 'Indicatori comportamentali'!$E$5,
  ISNUMBER(SEARCH("Comunicare - nivel strategic", E153)),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53" t="str">
        <f t="shared" si="29"/>
        <v>Inspector în construcţii, grad superior</v>
      </c>
      <c r="O153" s="31" t="str" cm="1">
        <f t="array" ref="O153">_xlfn.IFS(
  ISNUMBER(SEARCH("Lucru în echipă - nivel elementar", E153)), 'Indicatori comportamentali'!$F$3,
  ISNUMBER(SEARCH("Lucru în echipă - nivel operațional", E153)), 'Indicatori comportamentali'!$F$4,
  ISNUMBER(SEARCH("Lucru în echipă - nivel extins", E153)), 'Indicatori comportamentali'!$F$5,
  ISNUMBER(SEARCH("Lucru în echipă - nivel strategic", E153)),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53" t="str">
        <f t="shared" si="30"/>
        <v>Inspector în construcţii, grad superior</v>
      </c>
      <c r="Q153" s="31" t="str" cm="1">
        <f t="array" ref="Q153">_xlfn.IFS(
  ISNUMBER(SEARCH("Orientare către cetățean - nivel elementar", E153)), 'Indicatori comportamentali'!$G$3,
  ISNUMBER(SEARCH("Orientare către cetățean - nivel operațional", E153)), 'Indicatori comportamentali'!$G$4,
  ISNUMBER(SEARCH("Orientare către cetățean - nivel extins", E153)), 'Indicatori comportamentali'!$G$5,
  ISNUMBER(SEARCH("Orientare către cetățean - nivel strategic", E153)),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53" t="str">
        <f t="shared" si="31"/>
        <v>Inspector în construcţii, grad superior</v>
      </c>
      <c r="S153" s="31" t="str" cm="1">
        <f t="array" ref="S153">_xlfn.IFS(
  ISNUMBER(SEARCH("Integritate - nivel elementar", E153)), 'Indicatori comportamentali'!$H$3,
  ISNUMBER(SEARCH("Integritate - nivel operațional", E153)), 'Indicatori comportamentali'!$H$4,
  ISNUMBER(SEARCH("Integritate - nivel extins", E153)), 'Indicatori comportamentali'!$H$5,
  ISNUMBER(SEARCH("Integritate - nivel strategic", E153)),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53" t="str">
        <f t="shared" si="32"/>
        <v>Inspector în construcţii, grad superior</v>
      </c>
      <c r="U153" s="31" t="str" cm="1">
        <f t="array" ref="U153">_xlfn.IFS(
  ISNUMBER(SEARCH("Managementul performanței - nivel elementar", E153)), 'Indicatori comportamentali'!$I$3,
  ISNUMBER(SEARCH("Managementul performanței - nivel operațional", E153)), 'Indicatori comportamentali'!$I$4,
  ISNUMBER(SEARCH("Managementul performanței - nivel extins", E153)), 'Indicatori comportamentali'!$I$5,
  ISNUMBER(SEARCH("Managementul performanței - nivel strategic", E153)), 'Indicatori comportamentali'!$I$6,
  TRUE, "-"
)</f>
        <v>-</v>
      </c>
      <c r="V153" t="str">
        <f t="shared" si="33"/>
        <v>Inspector în construcţii, grad superior</v>
      </c>
      <c r="W153" s="31" t="str" cm="1">
        <f t="array" ref="W153">_xlfn.IFS(
  ISNUMBER(SEARCH("Dezvoltarea echipei - nivel elementar", E153)), 'Indicatori comportamentali'!$J$3,
  ISNUMBER(SEARCH("Dezvoltarea echipei - nivel operațional", E153)), 'Indicatori comportamentali'!$J$4,
  ISNUMBER(SEARCH("Dezvoltarea echipei - nivel extins", E153)), 'Indicatori comportamentali'!$J$5,
  ISNUMBER(SEARCH("Dezvoltarea echipei - nivel strategic", E153)), 'Indicatori comportamentali'!$J$6,
  TRUE, "-"
)</f>
        <v>-</v>
      </c>
      <c r="X153" t="str">
        <f t="shared" si="34"/>
        <v>Inspector în construcţii, grad superior</v>
      </c>
      <c r="Y153" s="31" t="str" cm="1">
        <f t="array" ref="Y153">_xlfn.IFS(
  ISNUMBER(SEARCH("Generarea angajamentului - nivel elementar", E153)), 'Indicatori comportamentali'!$K$3,
  ISNUMBER(SEARCH("Generarea angajamentului - nivel operațional", E153)), 'Indicatori comportamentali'!$K$4,
  ISNUMBER(SEARCH("Generarea angajamentului - nivel extins", E153)), 'Indicatori comportamentali'!$K$5,
  ISNUMBER(SEARCH("Generarea angajamentului - nivel strategic", E153)), 'Indicatori comportamentali'!$K$6,
  TRUE, "-"
)</f>
        <v>-</v>
      </c>
      <c r="Z153" t="str">
        <f t="shared" si="35"/>
        <v>Inspector în construcţii, grad superior</v>
      </c>
      <c r="AA153" s="31" t="str" cm="1">
        <f t="array" ref="AA153">_xlfn.IFS(
  ISNUMBER(SEARCH("Promovarea inovației și inițierea schimbării - nivel elementar", E153)), 'Indicatori comportamentali'!$L$3,
  ISNUMBER(SEARCH("Promovarea inovației și inițierea schimbării - nivel operațional", E153)), 'Indicatori comportamentali'!$L$4,
  ISNUMBER(SEARCH("Promovarea inovației și inițierea schimbării - nivel extins", E153)), 'Indicatori comportamentali'!$L$5,
  ISNUMBER(SEARCH("Promovarea inovației și inițierea schimbării - nivel strategic", E153)), 'Indicatori comportamentali'!$L$6,
  TRUE, "-"
)</f>
        <v>-</v>
      </c>
    </row>
    <row r="154" spans="1:27" ht="158.4" x14ac:dyDescent="0.3">
      <c r="A154" t="s">
        <v>153</v>
      </c>
      <c r="B154" t="s">
        <v>73</v>
      </c>
      <c r="C154" t="s">
        <v>164</v>
      </c>
      <c r="D154" t="str">
        <f t="shared" si="24"/>
        <v>Inspector protecţie civilă, grad debutant</v>
      </c>
      <c r="E154" s="32" t="s">
        <v>79</v>
      </c>
      <c r="F154" t="str">
        <f t="shared" si="25"/>
        <v>Inspector protecţie civilă, grad debutant</v>
      </c>
      <c r="G154" s="31" t="str" cm="1">
        <f t="array" ref="G154">_xlfn.IFS(
  ISNUMBER(SEARCH("Rezolvarea de probleme și luarea deciziilor - nivel elementar", E154)), 'Indicatori comportamentali'!$B$3,
  ISNUMBER(SEARCH("Rezolvarea de probleme și luarea deciziilor - nivel operațional", E154)), 'Indicatori comportamentali'!$B$4,
  ISNUMBER(SEARCH("Rezolvarea de probleme și luarea deciziilor - nivel extins", E154)), 'Indicatori comportamentali'!$B$5,
  ISNUMBER(SEARCH("Rezolvarea de probleme și luarea deciziilor - nivel strategic", E154)),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54" t="str">
        <f t="shared" si="26"/>
        <v>Inspector protecţie civilă, grad debutant</v>
      </c>
      <c r="I154" s="31" t="str" cm="1">
        <f t="array" ref="I154">_xlfn.IFS(
  ISNUMBER(SEARCH("Inițiativă - nivel elementar", E154)), 'Indicatori comportamentali'!$C$3,
  ISNUMBER(SEARCH("Inițiativă - nivel operațional", E154)), 'Indicatori comportamentali'!$C$4,
  ISNUMBER(SEARCH("Inițiativă - nivel extins", E154)), 'Indicatori comportamentali'!$C$5,
  ISNUMBER(SEARCH("Inițiativă - nivel strategic", E154)),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54" t="str">
        <f t="shared" si="27"/>
        <v>Inspector protecţie civilă, grad debutant</v>
      </c>
      <c r="K154" s="31" t="str" cm="1">
        <f t="array" ref="K154">_xlfn.IFS(
  ISNUMBER(SEARCH("Planificare și organizare - nivel elementar", E154)), 'Indicatori comportamentali'!$D$3,
  ISNUMBER(SEARCH("Planificare și organizare - nivel operațional", E154)), 'Indicatori comportamentali'!$D$4,
  ISNUMBER(SEARCH("Planificare și organizare - nivel extins", E154)), 'Indicatori comportamentali'!$D$5,
  ISNUMBER(SEARCH("Planificare și organizare - nivel strategic", E154)),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54" t="str">
        <f t="shared" si="28"/>
        <v>Inspector protecţie civilă, grad debutant</v>
      </c>
      <c r="M154" s="31" t="str" cm="1">
        <f t="array" ref="M154">_xlfn.IFS(
  ISNUMBER(SEARCH("Comunicare - nivel elementar", E154)), 'Indicatori comportamentali'!$E$3,
  ISNUMBER(SEARCH("Comunicare - nivel operațional", E154)), 'Indicatori comportamentali'!$E$4,
  ISNUMBER(SEARCH("Comunicare - nivel extins", E154)), 'Indicatori comportamentali'!$E$5,
  ISNUMBER(SEARCH("Comunicare - nivel strategic", E154)),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54" t="str">
        <f t="shared" si="29"/>
        <v>Inspector protecţie civilă, grad debutant</v>
      </c>
      <c r="O154" s="31" t="str" cm="1">
        <f t="array" ref="O154">_xlfn.IFS(
  ISNUMBER(SEARCH("Lucru în echipă - nivel elementar", E154)), 'Indicatori comportamentali'!$F$3,
  ISNUMBER(SEARCH("Lucru în echipă - nivel operațional", E154)), 'Indicatori comportamentali'!$F$4,
  ISNUMBER(SEARCH("Lucru în echipă - nivel extins", E154)), 'Indicatori comportamentali'!$F$5,
  ISNUMBER(SEARCH("Lucru în echipă - nivel strategic", E154)),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54" t="str">
        <f t="shared" si="30"/>
        <v>Inspector protecţie civilă, grad debutant</v>
      </c>
      <c r="Q154" s="31" t="str" cm="1">
        <f t="array" ref="Q154">_xlfn.IFS(
  ISNUMBER(SEARCH("Orientare către cetățean - nivel elementar", E154)), 'Indicatori comportamentali'!$G$3,
  ISNUMBER(SEARCH("Orientare către cetățean - nivel operațional", E154)), 'Indicatori comportamentali'!$G$4,
  ISNUMBER(SEARCH("Orientare către cetățean - nivel extins", E154)), 'Indicatori comportamentali'!$G$5,
  ISNUMBER(SEARCH("Orientare către cetățean - nivel strategic", E154)),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54" t="str">
        <f t="shared" si="31"/>
        <v>Inspector protecţie civilă, grad debutant</v>
      </c>
      <c r="S154" s="31" t="str" cm="1">
        <f t="array" ref="S154">_xlfn.IFS(
  ISNUMBER(SEARCH("Integritate - nivel elementar", E154)), 'Indicatori comportamentali'!$H$3,
  ISNUMBER(SEARCH("Integritate - nivel operațional", E154)), 'Indicatori comportamentali'!$H$4,
  ISNUMBER(SEARCH("Integritate - nivel extins", E154)), 'Indicatori comportamentali'!$H$5,
  ISNUMBER(SEARCH("Integritate - nivel strategic", E154)),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54" t="str">
        <f t="shared" si="32"/>
        <v>Inspector protecţie civilă, grad debutant</v>
      </c>
      <c r="U154" s="31" t="str" cm="1">
        <f t="array" ref="U154">_xlfn.IFS(
  ISNUMBER(SEARCH("Managementul performanței - nivel elementar", E154)), 'Indicatori comportamentali'!$I$3,
  ISNUMBER(SEARCH("Managementul performanței - nivel operațional", E154)), 'Indicatori comportamentali'!$I$4,
  ISNUMBER(SEARCH("Managementul performanței - nivel extins", E154)), 'Indicatori comportamentali'!$I$5,
  ISNUMBER(SEARCH("Managementul performanței - nivel strategic", E154)), 'Indicatori comportamentali'!$I$6,
  TRUE, "-"
)</f>
        <v>-</v>
      </c>
      <c r="V154" t="str">
        <f t="shared" si="33"/>
        <v>Inspector protecţie civilă, grad debutant</v>
      </c>
      <c r="W154" s="31" t="str" cm="1">
        <f t="array" ref="W154">_xlfn.IFS(
  ISNUMBER(SEARCH("Dezvoltarea echipei - nivel elementar", E154)), 'Indicatori comportamentali'!$J$3,
  ISNUMBER(SEARCH("Dezvoltarea echipei - nivel operațional", E154)), 'Indicatori comportamentali'!$J$4,
  ISNUMBER(SEARCH("Dezvoltarea echipei - nivel extins", E154)), 'Indicatori comportamentali'!$J$5,
  ISNUMBER(SEARCH("Dezvoltarea echipei - nivel strategic", E154)), 'Indicatori comportamentali'!$J$6,
  TRUE, "-"
)</f>
        <v>-</v>
      </c>
      <c r="X154" t="str">
        <f t="shared" si="34"/>
        <v>Inspector protecţie civilă, grad debutant</v>
      </c>
      <c r="Y154" s="31" t="str" cm="1">
        <f t="array" ref="Y154">_xlfn.IFS(
  ISNUMBER(SEARCH("Generarea angajamentului - nivel elementar", E154)), 'Indicatori comportamentali'!$K$3,
  ISNUMBER(SEARCH("Generarea angajamentului - nivel operațional", E154)), 'Indicatori comportamentali'!$K$4,
  ISNUMBER(SEARCH("Generarea angajamentului - nivel extins", E154)), 'Indicatori comportamentali'!$K$5,
  ISNUMBER(SEARCH("Generarea angajamentului - nivel strategic", E154)), 'Indicatori comportamentali'!$K$6,
  TRUE, "-"
)</f>
        <v>-</v>
      </c>
      <c r="Z154" t="str">
        <f t="shared" si="35"/>
        <v>Inspector protecţie civilă, grad debutant</v>
      </c>
      <c r="AA154" s="31" t="str" cm="1">
        <f t="array" ref="AA154">_xlfn.IFS(
  ISNUMBER(SEARCH("Promovarea inovației și inițierea schimbării - nivel elementar", E154)), 'Indicatori comportamentali'!$L$3,
  ISNUMBER(SEARCH("Promovarea inovației și inițierea schimbării - nivel operațional", E154)), 'Indicatori comportamentali'!$L$4,
  ISNUMBER(SEARCH("Promovarea inovației și inițierea schimbării - nivel extins", E154)), 'Indicatori comportamentali'!$L$5,
  ISNUMBER(SEARCH("Promovarea inovației și inițierea schimbării - nivel strategic", E154)), 'Indicatori comportamentali'!$L$6,
  TRUE, "-"
)</f>
        <v>-</v>
      </c>
    </row>
    <row r="155" spans="1:27" ht="158.4" x14ac:dyDescent="0.3">
      <c r="A155" t="s">
        <v>153</v>
      </c>
      <c r="B155" t="s">
        <v>74</v>
      </c>
      <c r="C155" t="s">
        <v>164</v>
      </c>
      <c r="D155" t="str">
        <f t="shared" si="24"/>
        <v>Inspector protecţie civilă, grad asistent</v>
      </c>
      <c r="E155" s="32" t="s">
        <v>79</v>
      </c>
      <c r="F155" t="str">
        <f t="shared" si="25"/>
        <v>Inspector protecţie civilă, grad asistent</v>
      </c>
      <c r="G155" s="31" t="str" cm="1">
        <f t="array" ref="G155">_xlfn.IFS(
  ISNUMBER(SEARCH("Rezolvarea de probleme și luarea deciziilor - nivel elementar", E155)), 'Indicatori comportamentali'!$B$3,
  ISNUMBER(SEARCH("Rezolvarea de probleme și luarea deciziilor - nivel operațional", E155)), 'Indicatori comportamentali'!$B$4,
  ISNUMBER(SEARCH("Rezolvarea de probleme și luarea deciziilor - nivel extins", E155)), 'Indicatori comportamentali'!$B$5,
  ISNUMBER(SEARCH("Rezolvarea de probleme și luarea deciziilor - nivel strategic", E155)),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55" t="str">
        <f t="shared" si="26"/>
        <v>Inspector protecţie civilă, grad asistent</v>
      </c>
      <c r="I155" s="31" t="str" cm="1">
        <f t="array" ref="I155">_xlfn.IFS(
  ISNUMBER(SEARCH("Inițiativă - nivel elementar", E155)), 'Indicatori comportamentali'!$C$3,
  ISNUMBER(SEARCH("Inițiativă - nivel operațional", E155)), 'Indicatori comportamentali'!$C$4,
  ISNUMBER(SEARCH("Inițiativă - nivel extins", E155)), 'Indicatori comportamentali'!$C$5,
  ISNUMBER(SEARCH("Inițiativă - nivel strategic", E155)),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55" t="str">
        <f t="shared" si="27"/>
        <v>Inspector protecţie civilă, grad asistent</v>
      </c>
      <c r="K155" s="31" t="str" cm="1">
        <f t="array" ref="K155">_xlfn.IFS(
  ISNUMBER(SEARCH("Planificare și organizare - nivel elementar", E155)), 'Indicatori comportamentali'!$D$3,
  ISNUMBER(SEARCH("Planificare și organizare - nivel operațional", E155)), 'Indicatori comportamentali'!$D$4,
  ISNUMBER(SEARCH("Planificare și organizare - nivel extins", E155)), 'Indicatori comportamentali'!$D$5,
  ISNUMBER(SEARCH("Planificare și organizare - nivel strategic", E155)),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55" t="str">
        <f t="shared" si="28"/>
        <v>Inspector protecţie civilă, grad asistent</v>
      </c>
      <c r="M155" s="31" t="str" cm="1">
        <f t="array" ref="M155">_xlfn.IFS(
  ISNUMBER(SEARCH("Comunicare - nivel elementar", E155)), 'Indicatori comportamentali'!$E$3,
  ISNUMBER(SEARCH("Comunicare - nivel operațional", E155)), 'Indicatori comportamentali'!$E$4,
  ISNUMBER(SEARCH("Comunicare - nivel extins", E155)), 'Indicatori comportamentali'!$E$5,
  ISNUMBER(SEARCH("Comunicare - nivel strategic", E155)),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55" t="str">
        <f t="shared" si="29"/>
        <v>Inspector protecţie civilă, grad asistent</v>
      </c>
      <c r="O155" s="31" t="str" cm="1">
        <f t="array" ref="O155">_xlfn.IFS(
  ISNUMBER(SEARCH("Lucru în echipă - nivel elementar", E155)), 'Indicatori comportamentali'!$F$3,
  ISNUMBER(SEARCH("Lucru în echipă - nivel operațional", E155)), 'Indicatori comportamentali'!$F$4,
  ISNUMBER(SEARCH("Lucru în echipă - nivel extins", E155)), 'Indicatori comportamentali'!$F$5,
  ISNUMBER(SEARCH("Lucru în echipă - nivel strategic", E155)),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55" t="str">
        <f t="shared" si="30"/>
        <v>Inspector protecţie civilă, grad asistent</v>
      </c>
      <c r="Q155" s="31" t="str" cm="1">
        <f t="array" ref="Q155">_xlfn.IFS(
  ISNUMBER(SEARCH("Orientare către cetățean - nivel elementar", E155)), 'Indicatori comportamentali'!$G$3,
  ISNUMBER(SEARCH("Orientare către cetățean - nivel operațional", E155)), 'Indicatori comportamentali'!$G$4,
  ISNUMBER(SEARCH("Orientare către cetățean - nivel extins", E155)), 'Indicatori comportamentali'!$G$5,
  ISNUMBER(SEARCH("Orientare către cetățean - nivel strategic", E155)),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55" t="str">
        <f t="shared" si="31"/>
        <v>Inspector protecţie civilă, grad asistent</v>
      </c>
      <c r="S155" s="31" t="str" cm="1">
        <f t="array" ref="S155">_xlfn.IFS(
  ISNUMBER(SEARCH("Integritate - nivel elementar", E155)), 'Indicatori comportamentali'!$H$3,
  ISNUMBER(SEARCH("Integritate - nivel operațional", E155)), 'Indicatori comportamentali'!$H$4,
  ISNUMBER(SEARCH("Integritate - nivel extins", E155)), 'Indicatori comportamentali'!$H$5,
  ISNUMBER(SEARCH("Integritate - nivel strategic", E155)),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55" t="str">
        <f t="shared" si="32"/>
        <v>Inspector protecţie civilă, grad asistent</v>
      </c>
      <c r="U155" s="31" t="str" cm="1">
        <f t="array" ref="U155">_xlfn.IFS(
  ISNUMBER(SEARCH("Managementul performanței - nivel elementar", E155)), 'Indicatori comportamentali'!$I$3,
  ISNUMBER(SEARCH("Managementul performanței - nivel operațional", E155)), 'Indicatori comportamentali'!$I$4,
  ISNUMBER(SEARCH("Managementul performanței - nivel extins", E155)), 'Indicatori comportamentali'!$I$5,
  ISNUMBER(SEARCH("Managementul performanței - nivel strategic", E155)), 'Indicatori comportamentali'!$I$6,
  TRUE, "-"
)</f>
        <v>-</v>
      </c>
      <c r="V155" t="str">
        <f t="shared" si="33"/>
        <v>Inspector protecţie civilă, grad asistent</v>
      </c>
      <c r="W155" s="31" t="str" cm="1">
        <f t="array" ref="W155">_xlfn.IFS(
  ISNUMBER(SEARCH("Dezvoltarea echipei - nivel elementar", E155)), 'Indicatori comportamentali'!$J$3,
  ISNUMBER(SEARCH("Dezvoltarea echipei - nivel operațional", E155)), 'Indicatori comportamentali'!$J$4,
  ISNUMBER(SEARCH("Dezvoltarea echipei - nivel extins", E155)), 'Indicatori comportamentali'!$J$5,
  ISNUMBER(SEARCH("Dezvoltarea echipei - nivel strategic", E155)), 'Indicatori comportamentali'!$J$6,
  TRUE, "-"
)</f>
        <v>-</v>
      </c>
      <c r="X155" t="str">
        <f t="shared" si="34"/>
        <v>Inspector protecţie civilă, grad asistent</v>
      </c>
      <c r="Y155" s="31" t="str" cm="1">
        <f t="array" ref="Y155">_xlfn.IFS(
  ISNUMBER(SEARCH("Generarea angajamentului - nivel elementar", E155)), 'Indicatori comportamentali'!$K$3,
  ISNUMBER(SEARCH("Generarea angajamentului - nivel operațional", E155)), 'Indicatori comportamentali'!$K$4,
  ISNUMBER(SEARCH("Generarea angajamentului - nivel extins", E155)), 'Indicatori comportamentali'!$K$5,
  ISNUMBER(SEARCH("Generarea angajamentului - nivel strategic", E155)), 'Indicatori comportamentali'!$K$6,
  TRUE, "-"
)</f>
        <v>-</v>
      </c>
      <c r="Z155" t="str">
        <f t="shared" si="35"/>
        <v>Inspector protecţie civilă, grad asistent</v>
      </c>
      <c r="AA155" s="31" t="str" cm="1">
        <f t="array" ref="AA155">_xlfn.IFS(
  ISNUMBER(SEARCH("Promovarea inovației și inițierea schimbării - nivel elementar", E155)), 'Indicatori comportamentali'!$L$3,
  ISNUMBER(SEARCH("Promovarea inovației și inițierea schimbării - nivel operațional", E155)), 'Indicatori comportamentali'!$L$4,
  ISNUMBER(SEARCH("Promovarea inovației și inițierea schimbării - nivel extins", E155)), 'Indicatori comportamentali'!$L$5,
  ISNUMBER(SEARCH("Promovarea inovației și inițierea schimbării - nivel strategic", E155)), 'Indicatori comportamentali'!$L$6,
  TRUE, "-"
)</f>
        <v>-</v>
      </c>
    </row>
    <row r="156" spans="1:27" ht="172.8" x14ac:dyDescent="0.3">
      <c r="A156" t="s">
        <v>153</v>
      </c>
      <c r="B156" t="s">
        <v>75</v>
      </c>
      <c r="C156" t="s">
        <v>164</v>
      </c>
      <c r="D156" t="str">
        <f t="shared" si="24"/>
        <v>Inspector protecţie civilă, grad principal</v>
      </c>
      <c r="E156" s="32" t="s">
        <v>78</v>
      </c>
      <c r="F156" t="str">
        <f t="shared" si="25"/>
        <v>Inspector protecţie civilă, grad principal</v>
      </c>
      <c r="G156" s="31" t="str" cm="1">
        <f t="array" ref="G156">_xlfn.IFS(
  ISNUMBER(SEARCH("Rezolvarea de probleme și luarea deciziilor - nivel elementar", E156)), 'Indicatori comportamentali'!$B$3,
  ISNUMBER(SEARCH("Rezolvarea de probleme și luarea deciziilor - nivel operațional", E156)), 'Indicatori comportamentali'!$B$4,
  ISNUMBER(SEARCH("Rezolvarea de probleme și luarea deciziilor - nivel extins", E156)), 'Indicatori comportamentali'!$B$5,
  ISNUMBER(SEARCH("Rezolvarea de probleme și luarea deciziilor - nivel strategic", E156)),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56" t="str">
        <f t="shared" si="26"/>
        <v>Inspector protecţie civilă, grad principal</v>
      </c>
      <c r="I156" s="31" t="str" cm="1">
        <f t="array" ref="I156">_xlfn.IFS(
  ISNUMBER(SEARCH("Inițiativă - nivel elementar", E156)), 'Indicatori comportamentali'!$C$3,
  ISNUMBER(SEARCH("Inițiativă - nivel operațional", E156)), 'Indicatori comportamentali'!$C$4,
  ISNUMBER(SEARCH("Inițiativă - nivel extins", E156)), 'Indicatori comportamentali'!$C$5,
  ISNUMBER(SEARCH("Inițiativă - nivel strategic", E156)),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56" t="str">
        <f t="shared" si="27"/>
        <v>Inspector protecţie civilă, grad principal</v>
      </c>
      <c r="K156" s="31" t="str" cm="1">
        <f t="array" ref="K156">_xlfn.IFS(
  ISNUMBER(SEARCH("Planificare și organizare - nivel elementar", E156)), 'Indicatori comportamentali'!$D$3,
  ISNUMBER(SEARCH("Planificare și organizare - nivel operațional", E156)), 'Indicatori comportamentali'!$D$4,
  ISNUMBER(SEARCH("Planificare și organizare - nivel extins", E156)), 'Indicatori comportamentali'!$D$5,
  ISNUMBER(SEARCH("Planificare și organizare - nivel strategic", E156)),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56" t="str">
        <f t="shared" si="28"/>
        <v>Inspector protecţie civilă, grad principal</v>
      </c>
      <c r="M156" s="31" t="str" cm="1">
        <f t="array" ref="M156">_xlfn.IFS(
  ISNUMBER(SEARCH("Comunicare - nivel elementar", E156)), 'Indicatori comportamentali'!$E$3,
  ISNUMBER(SEARCH("Comunicare - nivel operațional", E156)), 'Indicatori comportamentali'!$E$4,
  ISNUMBER(SEARCH("Comunicare - nivel extins", E156)), 'Indicatori comportamentali'!$E$5,
  ISNUMBER(SEARCH("Comunicare - nivel strategic", E156)),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56" t="str">
        <f t="shared" si="29"/>
        <v>Inspector protecţie civilă, grad principal</v>
      </c>
      <c r="O156" s="31" t="str" cm="1">
        <f t="array" ref="O156">_xlfn.IFS(
  ISNUMBER(SEARCH("Lucru în echipă - nivel elementar", E156)), 'Indicatori comportamentali'!$F$3,
  ISNUMBER(SEARCH("Lucru în echipă - nivel operațional", E156)), 'Indicatori comportamentali'!$F$4,
  ISNUMBER(SEARCH("Lucru în echipă - nivel extins", E156)), 'Indicatori comportamentali'!$F$5,
  ISNUMBER(SEARCH("Lucru în echipă - nivel strategic", E156)),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56" t="str">
        <f t="shared" si="30"/>
        <v>Inspector protecţie civilă, grad principal</v>
      </c>
      <c r="Q156" s="31" t="str" cm="1">
        <f t="array" ref="Q156">_xlfn.IFS(
  ISNUMBER(SEARCH("Orientare către cetățean - nivel elementar", E156)), 'Indicatori comportamentali'!$G$3,
  ISNUMBER(SEARCH("Orientare către cetățean - nivel operațional", E156)), 'Indicatori comportamentali'!$G$4,
  ISNUMBER(SEARCH("Orientare către cetățean - nivel extins", E156)), 'Indicatori comportamentali'!$G$5,
  ISNUMBER(SEARCH("Orientare către cetățean - nivel strategic", E156)),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56" t="str">
        <f t="shared" si="31"/>
        <v>Inspector protecţie civilă, grad principal</v>
      </c>
      <c r="S156" s="31" t="str" cm="1">
        <f t="array" ref="S156">_xlfn.IFS(
  ISNUMBER(SEARCH("Integritate - nivel elementar", E156)), 'Indicatori comportamentali'!$H$3,
  ISNUMBER(SEARCH("Integritate - nivel operațional", E156)), 'Indicatori comportamentali'!$H$4,
  ISNUMBER(SEARCH("Integritate - nivel extins", E156)), 'Indicatori comportamentali'!$H$5,
  ISNUMBER(SEARCH("Integritate - nivel strategic", E156)),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56" t="str">
        <f t="shared" si="32"/>
        <v>Inspector protecţie civilă, grad principal</v>
      </c>
      <c r="U156" s="31" t="str" cm="1">
        <f t="array" ref="U156">_xlfn.IFS(
  ISNUMBER(SEARCH("Managementul performanței - nivel elementar", E156)), 'Indicatori comportamentali'!$I$3,
  ISNUMBER(SEARCH("Managementul performanței - nivel operațional", E156)), 'Indicatori comportamentali'!$I$4,
  ISNUMBER(SEARCH("Managementul performanței - nivel extins", E156)), 'Indicatori comportamentali'!$I$5,
  ISNUMBER(SEARCH("Managementul performanței - nivel strategic", E156)), 'Indicatori comportamentali'!$I$6,
  TRUE, "-"
)</f>
        <v>-</v>
      </c>
      <c r="V156" t="str">
        <f t="shared" si="33"/>
        <v>Inspector protecţie civilă, grad principal</v>
      </c>
      <c r="W156" s="31" t="str" cm="1">
        <f t="array" ref="W156">_xlfn.IFS(
  ISNUMBER(SEARCH("Dezvoltarea echipei - nivel elementar", E156)), 'Indicatori comportamentali'!$J$3,
  ISNUMBER(SEARCH("Dezvoltarea echipei - nivel operațional", E156)), 'Indicatori comportamentali'!$J$4,
  ISNUMBER(SEARCH("Dezvoltarea echipei - nivel extins", E156)), 'Indicatori comportamentali'!$J$5,
  ISNUMBER(SEARCH("Dezvoltarea echipei - nivel strategic", E156)), 'Indicatori comportamentali'!$J$6,
  TRUE, "-"
)</f>
        <v>-</v>
      </c>
      <c r="X156" t="str">
        <f t="shared" si="34"/>
        <v>Inspector protecţie civilă, grad principal</v>
      </c>
      <c r="Y156" s="31" t="str" cm="1">
        <f t="array" ref="Y156">_xlfn.IFS(
  ISNUMBER(SEARCH("Generarea angajamentului - nivel elementar", E156)), 'Indicatori comportamentali'!$K$3,
  ISNUMBER(SEARCH("Generarea angajamentului - nivel operațional", E156)), 'Indicatori comportamentali'!$K$4,
  ISNUMBER(SEARCH("Generarea angajamentului - nivel extins", E156)), 'Indicatori comportamentali'!$K$5,
  ISNUMBER(SEARCH("Generarea angajamentului - nivel strategic", E156)), 'Indicatori comportamentali'!$K$6,
  TRUE, "-"
)</f>
        <v>-</v>
      </c>
      <c r="Z156" t="str">
        <f t="shared" si="35"/>
        <v>Inspector protecţie civilă, grad principal</v>
      </c>
      <c r="AA156" s="31" t="str" cm="1">
        <f t="array" ref="AA156">_xlfn.IFS(
  ISNUMBER(SEARCH("Promovarea inovației și inițierea schimbării - nivel elementar", E156)), 'Indicatori comportamentali'!$L$3,
  ISNUMBER(SEARCH("Promovarea inovației și inițierea schimbării - nivel operațional", E156)), 'Indicatori comportamentali'!$L$4,
  ISNUMBER(SEARCH("Promovarea inovației și inițierea schimbării - nivel extins", E156)), 'Indicatori comportamentali'!$L$5,
  ISNUMBER(SEARCH("Promovarea inovației și inițierea schimbării - nivel strategic", E156)), 'Indicatori comportamentali'!$L$6,
  TRUE, "-"
)</f>
        <v>-</v>
      </c>
    </row>
    <row r="157" spans="1:27" ht="172.8" x14ac:dyDescent="0.3">
      <c r="A157" t="s">
        <v>153</v>
      </c>
      <c r="B157" t="s">
        <v>76</v>
      </c>
      <c r="C157" t="s">
        <v>164</v>
      </c>
      <c r="D157" t="str">
        <f t="shared" si="24"/>
        <v>Inspector protecţie civilă, grad superior</v>
      </c>
      <c r="E157" s="32" t="s">
        <v>78</v>
      </c>
      <c r="F157" t="str">
        <f t="shared" si="25"/>
        <v>Inspector protecţie civilă, grad superior</v>
      </c>
      <c r="G157" s="31" t="str" cm="1">
        <f t="array" ref="G157">_xlfn.IFS(
  ISNUMBER(SEARCH("Rezolvarea de probleme și luarea deciziilor - nivel elementar", E157)), 'Indicatori comportamentali'!$B$3,
  ISNUMBER(SEARCH("Rezolvarea de probleme și luarea deciziilor - nivel operațional", E157)), 'Indicatori comportamentali'!$B$4,
  ISNUMBER(SEARCH("Rezolvarea de probleme și luarea deciziilor - nivel extins", E157)), 'Indicatori comportamentali'!$B$5,
  ISNUMBER(SEARCH("Rezolvarea de probleme și luarea deciziilor - nivel strategic", E157)),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57" t="str">
        <f t="shared" si="26"/>
        <v>Inspector protecţie civilă, grad superior</v>
      </c>
      <c r="I157" s="31" t="str" cm="1">
        <f t="array" ref="I157">_xlfn.IFS(
  ISNUMBER(SEARCH("Inițiativă - nivel elementar", E157)), 'Indicatori comportamentali'!$C$3,
  ISNUMBER(SEARCH("Inițiativă - nivel operațional", E157)), 'Indicatori comportamentali'!$C$4,
  ISNUMBER(SEARCH("Inițiativă - nivel extins", E157)), 'Indicatori comportamentali'!$C$5,
  ISNUMBER(SEARCH("Inițiativă - nivel strategic", E157)),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57" t="str">
        <f t="shared" si="27"/>
        <v>Inspector protecţie civilă, grad superior</v>
      </c>
      <c r="K157" s="31" t="str" cm="1">
        <f t="array" ref="K157">_xlfn.IFS(
  ISNUMBER(SEARCH("Planificare și organizare - nivel elementar", E157)), 'Indicatori comportamentali'!$D$3,
  ISNUMBER(SEARCH("Planificare și organizare - nivel operațional", E157)), 'Indicatori comportamentali'!$D$4,
  ISNUMBER(SEARCH("Planificare și organizare - nivel extins", E157)), 'Indicatori comportamentali'!$D$5,
  ISNUMBER(SEARCH("Planificare și organizare - nivel strategic", E157)),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57" t="str">
        <f t="shared" si="28"/>
        <v>Inspector protecţie civilă, grad superior</v>
      </c>
      <c r="M157" s="31" t="str" cm="1">
        <f t="array" ref="M157">_xlfn.IFS(
  ISNUMBER(SEARCH("Comunicare - nivel elementar", E157)), 'Indicatori comportamentali'!$E$3,
  ISNUMBER(SEARCH("Comunicare - nivel operațional", E157)), 'Indicatori comportamentali'!$E$4,
  ISNUMBER(SEARCH("Comunicare - nivel extins", E157)), 'Indicatori comportamentali'!$E$5,
  ISNUMBER(SEARCH("Comunicare - nivel strategic", E157)),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57" t="str">
        <f t="shared" si="29"/>
        <v>Inspector protecţie civilă, grad superior</v>
      </c>
      <c r="O157" s="31" t="str" cm="1">
        <f t="array" ref="O157">_xlfn.IFS(
  ISNUMBER(SEARCH("Lucru în echipă - nivel elementar", E157)), 'Indicatori comportamentali'!$F$3,
  ISNUMBER(SEARCH("Lucru în echipă - nivel operațional", E157)), 'Indicatori comportamentali'!$F$4,
  ISNUMBER(SEARCH("Lucru în echipă - nivel extins", E157)), 'Indicatori comportamentali'!$F$5,
  ISNUMBER(SEARCH("Lucru în echipă - nivel strategic", E157)),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57" t="str">
        <f t="shared" si="30"/>
        <v>Inspector protecţie civilă, grad superior</v>
      </c>
      <c r="Q157" s="31" t="str" cm="1">
        <f t="array" ref="Q157">_xlfn.IFS(
  ISNUMBER(SEARCH("Orientare către cetățean - nivel elementar", E157)), 'Indicatori comportamentali'!$G$3,
  ISNUMBER(SEARCH("Orientare către cetățean - nivel operațional", E157)), 'Indicatori comportamentali'!$G$4,
  ISNUMBER(SEARCH("Orientare către cetățean - nivel extins", E157)), 'Indicatori comportamentali'!$G$5,
  ISNUMBER(SEARCH("Orientare către cetățean - nivel strategic", E157)),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57" t="str">
        <f t="shared" si="31"/>
        <v>Inspector protecţie civilă, grad superior</v>
      </c>
      <c r="S157" s="31" t="str" cm="1">
        <f t="array" ref="S157">_xlfn.IFS(
  ISNUMBER(SEARCH("Integritate - nivel elementar", E157)), 'Indicatori comportamentali'!$H$3,
  ISNUMBER(SEARCH("Integritate - nivel operațional", E157)), 'Indicatori comportamentali'!$H$4,
  ISNUMBER(SEARCH("Integritate - nivel extins", E157)), 'Indicatori comportamentali'!$H$5,
  ISNUMBER(SEARCH("Integritate - nivel strategic", E157)),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57" t="str">
        <f t="shared" si="32"/>
        <v>Inspector protecţie civilă, grad superior</v>
      </c>
      <c r="U157" s="31" t="str" cm="1">
        <f t="array" ref="U157">_xlfn.IFS(
  ISNUMBER(SEARCH("Managementul performanței - nivel elementar", E157)), 'Indicatori comportamentali'!$I$3,
  ISNUMBER(SEARCH("Managementul performanței - nivel operațional", E157)), 'Indicatori comportamentali'!$I$4,
  ISNUMBER(SEARCH("Managementul performanței - nivel extins", E157)), 'Indicatori comportamentali'!$I$5,
  ISNUMBER(SEARCH("Managementul performanței - nivel strategic", E157)), 'Indicatori comportamentali'!$I$6,
  TRUE, "-"
)</f>
        <v>-</v>
      </c>
      <c r="V157" t="str">
        <f t="shared" si="33"/>
        <v>Inspector protecţie civilă, grad superior</v>
      </c>
      <c r="W157" s="31" t="str" cm="1">
        <f t="array" ref="W157">_xlfn.IFS(
  ISNUMBER(SEARCH("Dezvoltarea echipei - nivel elementar", E157)), 'Indicatori comportamentali'!$J$3,
  ISNUMBER(SEARCH("Dezvoltarea echipei - nivel operațional", E157)), 'Indicatori comportamentali'!$J$4,
  ISNUMBER(SEARCH("Dezvoltarea echipei - nivel extins", E157)), 'Indicatori comportamentali'!$J$5,
  ISNUMBER(SEARCH("Dezvoltarea echipei - nivel strategic", E157)), 'Indicatori comportamentali'!$J$6,
  TRUE, "-"
)</f>
        <v>-</v>
      </c>
      <c r="X157" t="str">
        <f t="shared" si="34"/>
        <v>Inspector protecţie civilă, grad superior</v>
      </c>
      <c r="Y157" s="31" t="str" cm="1">
        <f t="array" ref="Y157">_xlfn.IFS(
  ISNUMBER(SEARCH("Generarea angajamentului - nivel elementar", E157)), 'Indicatori comportamentali'!$K$3,
  ISNUMBER(SEARCH("Generarea angajamentului - nivel operațional", E157)), 'Indicatori comportamentali'!$K$4,
  ISNUMBER(SEARCH("Generarea angajamentului - nivel extins", E157)), 'Indicatori comportamentali'!$K$5,
  ISNUMBER(SEARCH("Generarea angajamentului - nivel strategic", E157)), 'Indicatori comportamentali'!$K$6,
  TRUE, "-"
)</f>
        <v>-</v>
      </c>
      <c r="Z157" t="str">
        <f t="shared" si="35"/>
        <v>Inspector protecţie civilă, grad superior</v>
      </c>
      <c r="AA157" s="31" t="str" cm="1">
        <f t="array" ref="AA157">_xlfn.IFS(
  ISNUMBER(SEARCH("Promovarea inovației și inițierea schimbării - nivel elementar", E157)), 'Indicatori comportamentali'!$L$3,
  ISNUMBER(SEARCH("Promovarea inovației și inițierea schimbării - nivel operațional", E157)), 'Indicatori comportamentali'!$L$4,
  ISNUMBER(SEARCH("Promovarea inovației și inițierea schimbării - nivel extins", E157)), 'Indicatori comportamentali'!$L$5,
  ISNUMBER(SEARCH("Promovarea inovației și inițierea schimbării - nivel strategic", E157)), 'Indicatori comportamentali'!$L$6,
  TRUE, "-"
)</f>
        <v>-</v>
      </c>
    </row>
    <row r="158" spans="1:27" ht="158.4" x14ac:dyDescent="0.3">
      <c r="A158" t="s">
        <v>154</v>
      </c>
      <c r="B158" t="s">
        <v>73</v>
      </c>
      <c r="C158" t="s">
        <v>164</v>
      </c>
      <c r="D158" t="str">
        <f t="shared" si="24"/>
        <v>Inspector de urmărire şi administrare bunuri, grad debutant</v>
      </c>
      <c r="E158" s="32" t="s">
        <v>79</v>
      </c>
      <c r="F158" t="str">
        <f t="shared" si="25"/>
        <v>Inspector de urmărire şi administrare bunuri, grad debutant</v>
      </c>
      <c r="G158" s="31" t="str" cm="1">
        <f t="array" ref="G158">_xlfn.IFS(
  ISNUMBER(SEARCH("Rezolvarea de probleme și luarea deciziilor - nivel elementar", E158)), 'Indicatori comportamentali'!$B$3,
  ISNUMBER(SEARCH("Rezolvarea de probleme și luarea deciziilor - nivel operațional", E158)), 'Indicatori comportamentali'!$B$4,
  ISNUMBER(SEARCH("Rezolvarea de probleme și luarea deciziilor - nivel extins", E158)), 'Indicatori comportamentali'!$B$5,
  ISNUMBER(SEARCH("Rezolvarea de probleme și luarea deciziilor - nivel strategic", E158)),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58" t="str">
        <f t="shared" si="26"/>
        <v>Inspector de urmărire şi administrare bunuri, grad debutant</v>
      </c>
      <c r="I158" s="31" t="str" cm="1">
        <f t="array" ref="I158">_xlfn.IFS(
  ISNUMBER(SEARCH("Inițiativă - nivel elementar", E158)), 'Indicatori comportamentali'!$C$3,
  ISNUMBER(SEARCH("Inițiativă - nivel operațional", E158)), 'Indicatori comportamentali'!$C$4,
  ISNUMBER(SEARCH("Inițiativă - nivel extins", E158)), 'Indicatori comportamentali'!$C$5,
  ISNUMBER(SEARCH("Inițiativă - nivel strategic", E158)),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58" t="str">
        <f t="shared" si="27"/>
        <v>Inspector de urmărire şi administrare bunuri, grad debutant</v>
      </c>
      <c r="K158" s="31" t="str" cm="1">
        <f t="array" ref="K158">_xlfn.IFS(
  ISNUMBER(SEARCH("Planificare și organizare - nivel elementar", E158)), 'Indicatori comportamentali'!$D$3,
  ISNUMBER(SEARCH("Planificare și organizare - nivel operațional", E158)), 'Indicatori comportamentali'!$D$4,
  ISNUMBER(SEARCH("Planificare și organizare - nivel extins", E158)), 'Indicatori comportamentali'!$D$5,
  ISNUMBER(SEARCH("Planificare și organizare - nivel strategic", E158)),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58" t="str">
        <f t="shared" si="28"/>
        <v>Inspector de urmărire şi administrare bunuri, grad debutant</v>
      </c>
      <c r="M158" s="31" t="str" cm="1">
        <f t="array" ref="M158">_xlfn.IFS(
  ISNUMBER(SEARCH("Comunicare - nivel elementar", E158)), 'Indicatori comportamentali'!$E$3,
  ISNUMBER(SEARCH("Comunicare - nivel operațional", E158)), 'Indicatori comportamentali'!$E$4,
  ISNUMBER(SEARCH("Comunicare - nivel extins", E158)), 'Indicatori comportamentali'!$E$5,
  ISNUMBER(SEARCH("Comunicare - nivel strategic", E158)),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58" t="str">
        <f t="shared" si="29"/>
        <v>Inspector de urmărire şi administrare bunuri, grad debutant</v>
      </c>
      <c r="O158" s="31" t="str" cm="1">
        <f t="array" ref="O158">_xlfn.IFS(
  ISNUMBER(SEARCH("Lucru în echipă - nivel elementar", E158)), 'Indicatori comportamentali'!$F$3,
  ISNUMBER(SEARCH("Lucru în echipă - nivel operațional", E158)), 'Indicatori comportamentali'!$F$4,
  ISNUMBER(SEARCH("Lucru în echipă - nivel extins", E158)), 'Indicatori comportamentali'!$F$5,
  ISNUMBER(SEARCH("Lucru în echipă - nivel strategic", E158)),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58" t="str">
        <f t="shared" si="30"/>
        <v>Inspector de urmărire şi administrare bunuri, grad debutant</v>
      </c>
      <c r="Q158" s="31" t="str" cm="1">
        <f t="array" ref="Q158">_xlfn.IFS(
  ISNUMBER(SEARCH("Orientare către cetățean - nivel elementar", E158)), 'Indicatori comportamentali'!$G$3,
  ISNUMBER(SEARCH("Orientare către cetățean - nivel operațional", E158)), 'Indicatori comportamentali'!$G$4,
  ISNUMBER(SEARCH("Orientare către cetățean - nivel extins", E158)), 'Indicatori comportamentali'!$G$5,
  ISNUMBER(SEARCH("Orientare către cetățean - nivel strategic", E158)),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58" t="str">
        <f t="shared" si="31"/>
        <v>Inspector de urmărire şi administrare bunuri, grad debutant</v>
      </c>
      <c r="S158" s="31" t="str" cm="1">
        <f t="array" ref="S158">_xlfn.IFS(
  ISNUMBER(SEARCH("Integritate - nivel elementar", E158)), 'Indicatori comportamentali'!$H$3,
  ISNUMBER(SEARCH("Integritate - nivel operațional", E158)), 'Indicatori comportamentali'!$H$4,
  ISNUMBER(SEARCH("Integritate - nivel extins", E158)), 'Indicatori comportamentali'!$H$5,
  ISNUMBER(SEARCH("Integritate - nivel strategic", E158)),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58" t="str">
        <f t="shared" si="32"/>
        <v>Inspector de urmărire şi administrare bunuri, grad debutant</v>
      </c>
      <c r="U158" s="31" t="str" cm="1">
        <f t="array" ref="U158">_xlfn.IFS(
  ISNUMBER(SEARCH("Managementul performanței - nivel elementar", E158)), 'Indicatori comportamentali'!$I$3,
  ISNUMBER(SEARCH("Managementul performanței - nivel operațional", E158)), 'Indicatori comportamentali'!$I$4,
  ISNUMBER(SEARCH("Managementul performanței - nivel extins", E158)), 'Indicatori comportamentali'!$I$5,
  ISNUMBER(SEARCH("Managementul performanței - nivel strategic", E158)), 'Indicatori comportamentali'!$I$6,
  TRUE, "-"
)</f>
        <v>-</v>
      </c>
      <c r="V158" t="str">
        <f t="shared" si="33"/>
        <v>Inspector de urmărire şi administrare bunuri, grad debutant</v>
      </c>
      <c r="W158" s="31" t="str" cm="1">
        <f t="array" ref="W158">_xlfn.IFS(
  ISNUMBER(SEARCH("Dezvoltarea echipei - nivel elementar", E158)), 'Indicatori comportamentali'!$J$3,
  ISNUMBER(SEARCH("Dezvoltarea echipei - nivel operațional", E158)), 'Indicatori comportamentali'!$J$4,
  ISNUMBER(SEARCH("Dezvoltarea echipei - nivel extins", E158)), 'Indicatori comportamentali'!$J$5,
  ISNUMBER(SEARCH("Dezvoltarea echipei - nivel strategic", E158)), 'Indicatori comportamentali'!$J$6,
  TRUE, "-"
)</f>
        <v>-</v>
      </c>
      <c r="X158" t="str">
        <f t="shared" si="34"/>
        <v>Inspector de urmărire şi administrare bunuri, grad debutant</v>
      </c>
      <c r="Y158" s="31" t="str" cm="1">
        <f t="array" ref="Y158">_xlfn.IFS(
  ISNUMBER(SEARCH("Generarea angajamentului - nivel elementar", E158)), 'Indicatori comportamentali'!$K$3,
  ISNUMBER(SEARCH("Generarea angajamentului - nivel operațional", E158)), 'Indicatori comportamentali'!$K$4,
  ISNUMBER(SEARCH("Generarea angajamentului - nivel extins", E158)), 'Indicatori comportamentali'!$K$5,
  ISNUMBER(SEARCH("Generarea angajamentului - nivel strategic", E158)), 'Indicatori comportamentali'!$K$6,
  TRUE, "-"
)</f>
        <v>-</v>
      </c>
      <c r="Z158" t="str">
        <f t="shared" si="35"/>
        <v>Inspector de urmărire şi administrare bunuri, grad debutant</v>
      </c>
      <c r="AA158" s="31" t="str" cm="1">
        <f t="array" ref="AA158">_xlfn.IFS(
  ISNUMBER(SEARCH("Promovarea inovației și inițierea schimbării - nivel elementar", E158)), 'Indicatori comportamentali'!$L$3,
  ISNUMBER(SEARCH("Promovarea inovației și inițierea schimbării - nivel operațional", E158)), 'Indicatori comportamentali'!$L$4,
  ISNUMBER(SEARCH("Promovarea inovației și inițierea schimbării - nivel extins", E158)), 'Indicatori comportamentali'!$L$5,
  ISNUMBER(SEARCH("Promovarea inovației și inițierea schimbării - nivel strategic", E158)), 'Indicatori comportamentali'!$L$6,
  TRUE, "-"
)</f>
        <v>-</v>
      </c>
    </row>
    <row r="159" spans="1:27" ht="158.4" x14ac:dyDescent="0.3">
      <c r="A159" t="s">
        <v>154</v>
      </c>
      <c r="B159" t="s">
        <v>74</v>
      </c>
      <c r="C159" t="s">
        <v>164</v>
      </c>
      <c r="D159" t="str">
        <f t="shared" si="24"/>
        <v>Inspector de urmărire şi administrare bunuri, grad asistent</v>
      </c>
      <c r="E159" s="32" t="s">
        <v>79</v>
      </c>
      <c r="F159" t="str">
        <f t="shared" si="25"/>
        <v>Inspector de urmărire şi administrare bunuri, grad asistent</v>
      </c>
      <c r="G159" s="31" t="str" cm="1">
        <f t="array" ref="G159">_xlfn.IFS(
  ISNUMBER(SEARCH("Rezolvarea de probleme și luarea deciziilor - nivel elementar", E159)), 'Indicatori comportamentali'!$B$3,
  ISNUMBER(SEARCH("Rezolvarea de probleme și luarea deciziilor - nivel operațional", E159)), 'Indicatori comportamentali'!$B$4,
  ISNUMBER(SEARCH("Rezolvarea de probleme și luarea deciziilor - nivel extins", E159)), 'Indicatori comportamentali'!$B$5,
  ISNUMBER(SEARCH("Rezolvarea de probleme și luarea deciziilor - nivel strategic", E159)),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59" t="str">
        <f t="shared" si="26"/>
        <v>Inspector de urmărire şi administrare bunuri, grad asistent</v>
      </c>
      <c r="I159" s="31" t="str" cm="1">
        <f t="array" ref="I159">_xlfn.IFS(
  ISNUMBER(SEARCH("Inițiativă - nivel elementar", E159)), 'Indicatori comportamentali'!$C$3,
  ISNUMBER(SEARCH("Inițiativă - nivel operațional", E159)), 'Indicatori comportamentali'!$C$4,
  ISNUMBER(SEARCH("Inițiativă - nivel extins", E159)), 'Indicatori comportamentali'!$C$5,
  ISNUMBER(SEARCH("Inițiativă - nivel strategic", E159)),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59" t="str">
        <f t="shared" si="27"/>
        <v>Inspector de urmărire şi administrare bunuri, grad asistent</v>
      </c>
      <c r="K159" s="31" t="str" cm="1">
        <f t="array" ref="K159">_xlfn.IFS(
  ISNUMBER(SEARCH("Planificare și organizare - nivel elementar", E159)), 'Indicatori comportamentali'!$D$3,
  ISNUMBER(SEARCH("Planificare și organizare - nivel operațional", E159)), 'Indicatori comportamentali'!$D$4,
  ISNUMBER(SEARCH("Planificare și organizare - nivel extins", E159)), 'Indicatori comportamentali'!$D$5,
  ISNUMBER(SEARCH("Planificare și organizare - nivel strategic", E159)),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59" t="str">
        <f t="shared" si="28"/>
        <v>Inspector de urmărire şi administrare bunuri, grad asistent</v>
      </c>
      <c r="M159" s="31" t="str" cm="1">
        <f t="array" ref="M159">_xlfn.IFS(
  ISNUMBER(SEARCH("Comunicare - nivel elementar", E159)), 'Indicatori comportamentali'!$E$3,
  ISNUMBER(SEARCH("Comunicare - nivel operațional", E159)), 'Indicatori comportamentali'!$E$4,
  ISNUMBER(SEARCH("Comunicare - nivel extins", E159)), 'Indicatori comportamentali'!$E$5,
  ISNUMBER(SEARCH("Comunicare - nivel strategic", E159)),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59" t="str">
        <f t="shared" si="29"/>
        <v>Inspector de urmărire şi administrare bunuri, grad asistent</v>
      </c>
      <c r="O159" s="31" t="str" cm="1">
        <f t="array" ref="O159">_xlfn.IFS(
  ISNUMBER(SEARCH("Lucru în echipă - nivel elementar", E159)), 'Indicatori comportamentali'!$F$3,
  ISNUMBER(SEARCH("Lucru în echipă - nivel operațional", E159)), 'Indicatori comportamentali'!$F$4,
  ISNUMBER(SEARCH("Lucru în echipă - nivel extins", E159)), 'Indicatori comportamentali'!$F$5,
  ISNUMBER(SEARCH("Lucru în echipă - nivel strategic", E159)),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59" t="str">
        <f t="shared" si="30"/>
        <v>Inspector de urmărire şi administrare bunuri, grad asistent</v>
      </c>
      <c r="Q159" s="31" t="str" cm="1">
        <f t="array" ref="Q159">_xlfn.IFS(
  ISNUMBER(SEARCH("Orientare către cetățean - nivel elementar", E159)), 'Indicatori comportamentali'!$G$3,
  ISNUMBER(SEARCH("Orientare către cetățean - nivel operațional", E159)), 'Indicatori comportamentali'!$G$4,
  ISNUMBER(SEARCH("Orientare către cetățean - nivel extins", E159)), 'Indicatori comportamentali'!$G$5,
  ISNUMBER(SEARCH("Orientare către cetățean - nivel strategic", E159)),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59" t="str">
        <f t="shared" si="31"/>
        <v>Inspector de urmărire şi administrare bunuri, grad asistent</v>
      </c>
      <c r="S159" s="31" t="str" cm="1">
        <f t="array" ref="S159">_xlfn.IFS(
  ISNUMBER(SEARCH("Integritate - nivel elementar", E159)), 'Indicatori comportamentali'!$H$3,
  ISNUMBER(SEARCH("Integritate - nivel operațional", E159)), 'Indicatori comportamentali'!$H$4,
  ISNUMBER(SEARCH("Integritate - nivel extins", E159)), 'Indicatori comportamentali'!$H$5,
  ISNUMBER(SEARCH("Integritate - nivel strategic", E159)),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59" t="str">
        <f t="shared" si="32"/>
        <v>Inspector de urmărire şi administrare bunuri, grad asistent</v>
      </c>
      <c r="U159" s="31" t="str" cm="1">
        <f t="array" ref="U159">_xlfn.IFS(
  ISNUMBER(SEARCH("Managementul performanței - nivel elementar", E159)), 'Indicatori comportamentali'!$I$3,
  ISNUMBER(SEARCH("Managementul performanței - nivel operațional", E159)), 'Indicatori comportamentali'!$I$4,
  ISNUMBER(SEARCH("Managementul performanței - nivel extins", E159)), 'Indicatori comportamentali'!$I$5,
  ISNUMBER(SEARCH("Managementul performanței - nivel strategic", E159)), 'Indicatori comportamentali'!$I$6,
  TRUE, "-"
)</f>
        <v>-</v>
      </c>
      <c r="V159" t="str">
        <f t="shared" si="33"/>
        <v>Inspector de urmărire şi administrare bunuri, grad asistent</v>
      </c>
      <c r="W159" s="31" t="str" cm="1">
        <f t="array" ref="W159">_xlfn.IFS(
  ISNUMBER(SEARCH("Dezvoltarea echipei - nivel elementar", E159)), 'Indicatori comportamentali'!$J$3,
  ISNUMBER(SEARCH("Dezvoltarea echipei - nivel operațional", E159)), 'Indicatori comportamentali'!$J$4,
  ISNUMBER(SEARCH("Dezvoltarea echipei - nivel extins", E159)), 'Indicatori comportamentali'!$J$5,
  ISNUMBER(SEARCH("Dezvoltarea echipei - nivel strategic", E159)), 'Indicatori comportamentali'!$J$6,
  TRUE, "-"
)</f>
        <v>-</v>
      </c>
      <c r="X159" t="str">
        <f t="shared" si="34"/>
        <v>Inspector de urmărire şi administrare bunuri, grad asistent</v>
      </c>
      <c r="Y159" s="31" t="str" cm="1">
        <f t="array" ref="Y159">_xlfn.IFS(
  ISNUMBER(SEARCH("Generarea angajamentului - nivel elementar", E159)), 'Indicatori comportamentali'!$K$3,
  ISNUMBER(SEARCH("Generarea angajamentului - nivel operațional", E159)), 'Indicatori comportamentali'!$K$4,
  ISNUMBER(SEARCH("Generarea angajamentului - nivel extins", E159)), 'Indicatori comportamentali'!$K$5,
  ISNUMBER(SEARCH("Generarea angajamentului - nivel strategic", E159)), 'Indicatori comportamentali'!$K$6,
  TRUE, "-"
)</f>
        <v>-</v>
      </c>
      <c r="Z159" t="str">
        <f t="shared" si="35"/>
        <v>Inspector de urmărire şi administrare bunuri, grad asistent</v>
      </c>
      <c r="AA159" s="31" t="str" cm="1">
        <f t="array" ref="AA159">_xlfn.IFS(
  ISNUMBER(SEARCH("Promovarea inovației și inițierea schimbării - nivel elementar", E159)), 'Indicatori comportamentali'!$L$3,
  ISNUMBER(SEARCH("Promovarea inovației și inițierea schimbării - nivel operațional", E159)), 'Indicatori comportamentali'!$L$4,
  ISNUMBER(SEARCH("Promovarea inovației și inițierea schimbării - nivel extins", E159)), 'Indicatori comportamentali'!$L$5,
  ISNUMBER(SEARCH("Promovarea inovației și inițierea schimbării - nivel strategic", E159)), 'Indicatori comportamentali'!$L$6,
  TRUE, "-"
)</f>
        <v>-</v>
      </c>
    </row>
    <row r="160" spans="1:27" ht="172.8" x14ac:dyDescent="0.3">
      <c r="A160" t="s">
        <v>154</v>
      </c>
      <c r="B160" t="s">
        <v>75</v>
      </c>
      <c r="C160" t="s">
        <v>164</v>
      </c>
      <c r="D160" t="str">
        <f t="shared" si="24"/>
        <v>Inspector de urmărire şi administrare bunuri, grad principal</v>
      </c>
      <c r="E160" s="32" t="s">
        <v>78</v>
      </c>
      <c r="F160" t="str">
        <f t="shared" si="25"/>
        <v>Inspector de urmărire şi administrare bunuri, grad principal</v>
      </c>
      <c r="G160" s="31" t="str" cm="1">
        <f t="array" ref="G160">_xlfn.IFS(
  ISNUMBER(SEARCH("Rezolvarea de probleme și luarea deciziilor - nivel elementar", E160)), 'Indicatori comportamentali'!$B$3,
  ISNUMBER(SEARCH("Rezolvarea de probleme și luarea deciziilor - nivel operațional", E160)), 'Indicatori comportamentali'!$B$4,
  ISNUMBER(SEARCH("Rezolvarea de probleme și luarea deciziilor - nivel extins", E160)), 'Indicatori comportamentali'!$B$5,
  ISNUMBER(SEARCH("Rezolvarea de probleme și luarea deciziilor - nivel strategic", E160)),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60" t="str">
        <f t="shared" si="26"/>
        <v>Inspector de urmărire şi administrare bunuri, grad principal</v>
      </c>
      <c r="I160" s="31" t="str" cm="1">
        <f t="array" ref="I160">_xlfn.IFS(
  ISNUMBER(SEARCH("Inițiativă - nivel elementar", E160)), 'Indicatori comportamentali'!$C$3,
  ISNUMBER(SEARCH("Inițiativă - nivel operațional", E160)), 'Indicatori comportamentali'!$C$4,
  ISNUMBER(SEARCH("Inițiativă - nivel extins", E160)), 'Indicatori comportamentali'!$C$5,
  ISNUMBER(SEARCH("Inițiativă - nivel strategic", E160)),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60" t="str">
        <f t="shared" si="27"/>
        <v>Inspector de urmărire şi administrare bunuri, grad principal</v>
      </c>
      <c r="K160" s="31" t="str" cm="1">
        <f t="array" ref="K160">_xlfn.IFS(
  ISNUMBER(SEARCH("Planificare și organizare - nivel elementar", E160)), 'Indicatori comportamentali'!$D$3,
  ISNUMBER(SEARCH("Planificare și organizare - nivel operațional", E160)), 'Indicatori comportamentali'!$D$4,
  ISNUMBER(SEARCH("Planificare și organizare - nivel extins", E160)), 'Indicatori comportamentali'!$D$5,
  ISNUMBER(SEARCH("Planificare și organizare - nivel strategic", E160)),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60" t="str">
        <f t="shared" si="28"/>
        <v>Inspector de urmărire şi administrare bunuri, grad principal</v>
      </c>
      <c r="M160" s="31" t="str" cm="1">
        <f t="array" ref="M160">_xlfn.IFS(
  ISNUMBER(SEARCH("Comunicare - nivel elementar", E160)), 'Indicatori comportamentali'!$E$3,
  ISNUMBER(SEARCH("Comunicare - nivel operațional", E160)), 'Indicatori comportamentali'!$E$4,
  ISNUMBER(SEARCH("Comunicare - nivel extins", E160)), 'Indicatori comportamentali'!$E$5,
  ISNUMBER(SEARCH("Comunicare - nivel strategic", E160)),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60" t="str">
        <f t="shared" si="29"/>
        <v>Inspector de urmărire şi administrare bunuri, grad principal</v>
      </c>
      <c r="O160" s="31" t="str" cm="1">
        <f t="array" ref="O160">_xlfn.IFS(
  ISNUMBER(SEARCH("Lucru în echipă - nivel elementar", E160)), 'Indicatori comportamentali'!$F$3,
  ISNUMBER(SEARCH("Lucru în echipă - nivel operațional", E160)), 'Indicatori comportamentali'!$F$4,
  ISNUMBER(SEARCH("Lucru în echipă - nivel extins", E160)), 'Indicatori comportamentali'!$F$5,
  ISNUMBER(SEARCH("Lucru în echipă - nivel strategic", E160)),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60" t="str">
        <f t="shared" si="30"/>
        <v>Inspector de urmărire şi administrare bunuri, grad principal</v>
      </c>
      <c r="Q160" s="31" t="str" cm="1">
        <f t="array" ref="Q160">_xlfn.IFS(
  ISNUMBER(SEARCH("Orientare către cetățean - nivel elementar", E160)), 'Indicatori comportamentali'!$G$3,
  ISNUMBER(SEARCH("Orientare către cetățean - nivel operațional", E160)), 'Indicatori comportamentali'!$G$4,
  ISNUMBER(SEARCH("Orientare către cetățean - nivel extins", E160)), 'Indicatori comportamentali'!$G$5,
  ISNUMBER(SEARCH("Orientare către cetățean - nivel strategic", E160)),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60" t="str">
        <f t="shared" si="31"/>
        <v>Inspector de urmărire şi administrare bunuri, grad principal</v>
      </c>
      <c r="S160" s="31" t="str" cm="1">
        <f t="array" ref="S160">_xlfn.IFS(
  ISNUMBER(SEARCH("Integritate - nivel elementar", E160)), 'Indicatori comportamentali'!$H$3,
  ISNUMBER(SEARCH("Integritate - nivel operațional", E160)), 'Indicatori comportamentali'!$H$4,
  ISNUMBER(SEARCH("Integritate - nivel extins", E160)), 'Indicatori comportamentali'!$H$5,
  ISNUMBER(SEARCH("Integritate - nivel strategic", E160)),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60" t="str">
        <f t="shared" si="32"/>
        <v>Inspector de urmărire şi administrare bunuri, grad principal</v>
      </c>
      <c r="U160" s="31" t="str" cm="1">
        <f t="array" ref="U160">_xlfn.IFS(
  ISNUMBER(SEARCH("Managementul performanței - nivel elementar", E160)), 'Indicatori comportamentali'!$I$3,
  ISNUMBER(SEARCH("Managementul performanței - nivel operațional", E160)), 'Indicatori comportamentali'!$I$4,
  ISNUMBER(SEARCH("Managementul performanței - nivel extins", E160)), 'Indicatori comportamentali'!$I$5,
  ISNUMBER(SEARCH("Managementul performanței - nivel strategic", E160)), 'Indicatori comportamentali'!$I$6,
  TRUE, "-"
)</f>
        <v>-</v>
      </c>
      <c r="V160" t="str">
        <f t="shared" si="33"/>
        <v>Inspector de urmărire şi administrare bunuri, grad principal</v>
      </c>
      <c r="W160" s="31" t="str" cm="1">
        <f t="array" ref="W160">_xlfn.IFS(
  ISNUMBER(SEARCH("Dezvoltarea echipei - nivel elementar", E160)), 'Indicatori comportamentali'!$J$3,
  ISNUMBER(SEARCH("Dezvoltarea echipei - nivel operațional", E160)), 'Indicatori comportamentali'!$J$4,
  ISNUMBER(SEARCH("Dezvoltarea echipei - nivel extins", E160)), 'Indicatori comportamentali'!$J$5,
  ISNUMBER(SEARCH("Dezvoltarea echipei - nivel strategic", E160)), 'Indicatori comportamentali'!$J$6,
  TRUE, "-"
)</f>
        <v>-</v>
      </c>
      <c r="X160" t="str">
        <f t="shared" si="34"/>
        <v>Inspector de urmărire şi administrare bunuri, grad principal</v>
      </c>
      <c r="Y160" s="31" t="str" cm="1">
        <f t="array" ref="Y160">_xlfn.IFS(
  ISNUMBER(SEARCH("Generarea angajamentului - nivel elementar", E160)), 'Indicatori comportamentali'!$K$3,
  ISNUMBER(SEARCH("Generarea angajamentului - nivel operațional", E160)), 'Indicatori comportamentali'!$K$4,
  ISNUMBER(SEARCH("Generarea angajamentului - nivel extins", E160)), 'Indicatori comportamentali'!$K$5,
  ISNUMBER(SEARCH("Generarea angajamentului - nivel strategic", E160)), 'Indicatori comportamentali'!$K$6,
  TRUE, "-"
)</f>
        <v>-</v>
      </c>
      <c r="Z160" t="str">
        <f t="shared" si="35"/>
        <v>Inspector de urmărire şi administrare bunuri, grad principal</v>
      </c>
      <c r="AA160" s="31" t="str" cm="1">
        <f t="array" ref="AA160">_xlfn.IFS(
  ISNUMBER(SEARCH("Promovarea inovației și inițierea schimbării - nivel elementar", E160)), 'Indicatori comportamentali'!$L$3,
  ISNUMBER(SEARCH("Promovarea inovației și inițierea schimbării - nivel operațional", E160)), 'Indicatori comportamentali'!$L$4,
  ISNUMBER(SEARCH("Promovarea inovației și inițierea schimbării - nivel extins", E160)), 'Indicatori comportamentali'!$L$5,
  ISNUMBER(SEARCH("Promovarea inovației și inițierea schimbării - nivel strategic", E160)), 'Indicatori comportamentali'!$L$6,
  TRUE, "-"
)</f>
        <v>-</v>
      </c>
    </row>
    <row r="161" spans="1:27" ht="172.8" x14ac:dyDescent="0.3">
      <c r="A161" t="s">
        <v>154</v>
      </c>
      <c r="B161" t="s">
        <v>76</v>
      </c>
      <c r="C161" t="s">
        <v>164</v>
      </c>
      <c r="D161" t="str">
        <f t="shared" si="24"/>
        <v>Inspector de urmărire şi administrare bunuri, grad superior</v>
      </c>
      <c r="E161" s="32" t="s">
        <v>78</v>
      </c>
      <c r="F161" t="str">
        <f t="shared" si="25"/>
        <v>Inspector de urmărire şi administrare bunuri, grad superior</v>
      </c>
      <c r="G161" s="31" t="str" cm="1">
        <f t="array" ref="G161">_xlfn.IFS(
  ISNUMBER(SEARCH("Rezolvarea de probleme și luarea deciziilor - nivel elementar", E161)), 'Indicatori comportamentali'!$B$3,
  ISNUMBER(SEARCH("Rezolvarea de probleme și luarea deciziilor - nivel operațional", E161)), 'Indicatori comportamentali'!$B$4,
  ISNUMBER(SEARCH("Rezolvarea de probleme și luarea deciziilor - nivel extins", E161)), 'Indicatori comportamentali'!$B$5,
  ISNUMBER(SEARCH("Rezolvarea de probleme și luarea deciziilor - nivel strategic", E161)),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61" t="str">
        <f t="shared" si="26"/>
        <v>Inspector de urmărire şi administrare bunuri, grad superior</v>
      </c>
      <c r="I161" s="31" t="str" cm="1">
        <f t="array" ref="I161">_xlfn.IFS(
  ISNUMBER(SEARCH("Inițiativă - nivel elementar", E161)), 'Indicatori comportamentali'!$C$3,
  ISNUMBER(SEARCH("Inițiativă - nivel operațional", E161)), 'Indicatori comportamentali'!$C$4,
  ISNUMBER(SEARCH("Inițiativă - nivel extins", E161)), 'Indicatori comportamentali'!$C$5,
  ISNUMBER(SEARCH("Inițiativă - nivel strategic", E161)),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61" t="str">
        <f t="shared" si="27"/>
        <v>Inspector de urmărire şi administrare bunuri, grad superior</v>
      </c>
      <c r="K161" s="31" t="str" cm="1">
        <f t="array" ref="K161">_xlfn.IFS(
  ISNUMBER(SEARCH("Planificare și organizare - nivel elementar", E161)), 'Indicatori comportamentali'!$D$3,
  ISNUMBER(SEARCH("Planificare și organizare - nivel operațional", E161)), 'Indicatori comportamentali'!$D$4,
  ISNUMBER(SEARCH("Planificare și organizare - nivel extins", E161)), 'Indicatori comportamentali'!$D$5,
  ISNUMBER(SEARCH("Planificare și organizare - nivel strategic", E161)),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61" t="str">
        <f t="shared" si="28"/>
        <v>Inspector de urmărire şi administrare bunuri, grad superior</v>
      </c>
      <c r="M161" s="31" t="str" cm="1">
        <f t="array" ref="M161">_xlfn.IFS(
  ISNUMBER(SEARCH("Comunicare - nivel elementar", E161)), 'Indicatori comportamentali'!$E$3,
  ISNUMBER(SEARCH("Comunicare - nivel operațional", E161)), 'Indicatori comportamentali'!$E$4,
  ISNUMBER(SEARCH("Comunicare - nivel extins", E161)), 'Indicatori comportamentali'!$E$5,
  ISNUMBER(SEARCH("Comunicare - nivel strategic", E161)),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61" t="str">
        <f t="shared" si="29"/>
        <v>Inspector de urmărire şi administrare bunuri, grad superior</v>
      </c>
      <c r="O161" s="31" t="str" cm="1">
        <f t="array" ref="O161">_xlfn.IFS(
  ISNUMBER(SEARCH("Lucru în echipă - nivel elementar", E161)), 'Indicatori comportamentali'!$F$3,
  ISNUMBER(SEARCH("Lucru în echipă - nivel operațional", E161)), 'Indicatori comportamentali'!$F$4,
  ISNUMBER(SEARCH("Lucru în echipă - nivel extins", E161)), 'Indicatori comportamentali'!$F$5,
  ISNUMBER(SEARCH("Lucru în echipă - nivel strategic", E161)),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61" t="str">
        <f t="shared" si="30"/>
        <v>Inspector de urmărire şi administrare bunuri, grad superior</v>
      </c>
      <c r="Q161" s="31" t="str" cm="1">
        <f t="array" ref="Q161">_xlfn.IFS(
  ISNUMBER(SEARCH("Orientare către cetățean - nivel elementar", E161)), 'Indicatori comportamentali'!$G$3,
  ISNUMBER(SEARCH("Orientare către cetățean - nivel operațional", E161)), 'Indicatori comportamentali'!$G$4,
  ISNUMBER(SEARCH("Orientare către cetățean - nivel extins", E161)), 'Indicatori comportamentali'!$G$5,
  ISNUMBER(SEARCH("Orientare către cetățean - nivel strategic", E161)),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61" t="str">
        <f t="shared" si="31"/>
        <v>Inspector de urmărire şi administrare bunuri, grad superior</v>
      </c>
      <c r="S161" s="31" t="str" cm="1">
        <f t="array" ref="S161">_xlfn.IFS(
  ISNUMBER(SEARCH("Integritate - nivel elementar", E161)), 'Indicatori comportamentali'!$H$3,
  ISNUMBER(SEARCH("Integritate - nivel operațional", E161)), 'Indicatori comportamentali'!$H$4,
  ISNUMBER(SEARCH("Integritate - nivel extins", E161)), 'Indicatori comportamentali'!$H$5,
  ISNUMBER(SEARCH("Integritate - nivel strategic", E161)),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61" t="str">
        <f t="shared" si="32"/>
        <v>Inspector de urmărire şi administrare bunuri, grad superior</v>
      </c>
      <c r="U161" s="31" t="str" cm="1">
        <f t="array" ref="U161">_xlfn.IFS(
  ISNUMBER(SEARCH("Managementul performanței - nivel elementar", E161)), 'Indicatori comportamentali'!$I$3,
  ISNUMBER(SEARCH("Managementul performanței - nivel operațional", E161)), 'Indicatori comportamentali'!$I$4,
  ISNUMBER(SEARCH("Managementul performanței - nivel extins", E161)), 'Indicatori comportamentali'!$I$5,
  ISNUMBER(SEARCH("Managementul performanței - nivel strategic", E161)), 'Indicatori comportamentali'!$I$6,
  TRUE, "-"
)</f>
        <v>-</v>
      </c>
      <c r="V161" t="str">
        <f t="shared" si="33"/>
        <v>Inspector de urmărire şi administrare bunuri, grad superior</v>
      </c>
      <c r="W161" s="31" t="str" cm="1">
        <f t="array" ref="W161">_xlfn.IFS(
  ISNUMBER(SEARCH("Dezvoltarea echipei - nivel elementar", E161)), 'Indicatori comportamentali'!$J$3,
  ISNUMBER(SEARCH("Dezvoltarea echipei - nivel operațional", E161)), 'Indicatori comportamentali'!$J$4,
  ISNUMBER(SEARCH("Dezvoltarea echipei - nivel extins", E161)), 'Indicatori comportamentali'!$J$5,
  ISNUMBER(SEARCH("Dezvoltarea echipei - nivel strategic", E161)), 'Indicatori comportamentali'!$J$6,
  TRUE, "-"
)</f>
        <v>-</v>
      </c>
      <c r="X161" t="str">
        <f t="shared" si="34"/>
        <v>Inspector de urmărire şi administrare bunuri, grad superior</v>
      </c>
      <c r="Y161" s="31" t="str" cm="1">
        <f t="array" ref="Y161">_xlfn.IFS(
  ISNUMBER(SEARCH("Generarea angajamentului - nivel elementar", E161)), 'Indicatori comportamentali'!$K$3,
  ISNUMBER(SEARCH("Generarea angajamentului - nivel operațional", E161)), 'Indicatori comportamentali'!$K$4,
  ISNUMBER(SEARCH("Generarea angajamentului - nivel extins", E161)), 'Indicatori comportamentali'!$K$5,
  ISNUMBER(SEARCH("Generarea angajamentului - nivel strategic", E161)), 'Indicatori comportamentali'!$K$6,
  TRUE, "-"
)</f>
        <v>-</v>
      </c>
      <c r="Z161" t="str">
        <f t="shared" si="35"/>
        <v>Inspector de urmărire şi administrare bunuri, grad superior</v>
      </c>
      <c r="AA161" s="31" t="str" cm="1">
        <f t="array" ref="AA161">_xlfn.IFS(
  ISNUMBER(SEARCH("Promovarea inovației și inițierea schimbării - nivel elementar", E161)), 'Indicatori comportamentali'!$L$3,
  ISNUMBER(SEARCH("Promovarea inovației și inițierea schimbării - nivel operațional", E161)), 'Indicatori comportamentali'!$L$4,
  ISNUMBER(SEARCH("Promovarea inovației și inițierea schimbării - nivel extins", E161)), 'Indicatori comportamentali'!$L$5,
  ISNUMBER(SEARCH("Promovarea inovației și inițierea schimbării - nivel strategic", E161)), 'Indicatori comportamentali'!$L$6,
  TRUE, "-"
)</f>
        <v>-</v>
      </c>
    </row>
    <row r="162" spans="1:27" ht="158.4" x14ac:dyDescent="0.3">
      <c r="A162" t="s">
        <v>155</v>
      </c>
      <c r="B162" t="s">
        <v>73</v>
      </c>
      <c r="C162" t="s">
        <v>164</v>
      </c>
      <c r="D162" t="str">
        <f t="shared" si="24"/>
        <v>Manager public, grad debutant</v>
      </c>
      <c r="E162" s="32" t="s">
        <v>79</v>
      </c>
      <c r="F162" t="str">
        <f t="shared" si="25"/>
        <v>Manager public, grad debutant</v>
      </c>
      <c r="G162" s="31" t="str" cm="1">
        <f t="array" ref="G162">_xlfn.IFS(
  ISNUMBER(SEARCH("Rezolvarea de probleme și luarea deciziilor - nivel elementar", E162)), 'Indicatori comportamentali'!$B$3,
  ISNUMBER(SEARCH("Rezolvarea de probleme și luarea deciziilor - nivel operațional", E162)), 'Indicatori comportamentali'!$B$4,
  ISNUMBER(SEARCH("Rezolvarea de probleme și luarea deciziilor - nivel extins", E162)), 'Indicatori comportamentali'!$B$5,
  ISNUMBER(SEARCH("Rezolvarea de probleme și luarea deciziilor - nivel strategic", E162)),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62" t="str">
        <f t="shared" si="26"/>
        <v>Manager public, grad debutant</v>
      </c>
      <c r="I162" s="31" t="str" cm="1">
        <f t="array" ref="I162">_xlfn.IFS(
  ISNUMBER(SEARCH("Inițiativă - nivel elementar", E162)), 'Indicatori comportamentali'!$C$3,
  ISNUMBER(SEARCH("Inițiativă - nivel operațional", E162)), 'Indicatori comportamentali'!$C$4,
  ISNUMBER(SEARCH("Inițiativă - nivel extins", E162)), 'Indicatori comportamentali'!$C$5,
  ISNUMBER(SEARCH("Inițiativă - nivel strategic", E162)),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62" t="str">
        <f t="shared" si="27"/>
        <v>Manager public, grad debutant</v>
      </c>
      <c r="K162" s="31" t="str" cm="1">
        <f t="array" ref="K162">_xlfn.IFS(
  ISNUMBER(SEARCH("Planificare și organizare - nivel elementar", E162)), 'Indicatori comportamentali'!$D$3,
  ISNUMBER(SEARCH("Planificare și organizare - nivel operațional", E162)), 'Indicatori comportamentali'!$D$4,
  ISNUMBER(SEARCH("Planificare și organizare - nivel extins", E162)), 'Indicatori comportamentali'!$D$5,
  ISNUMBER(SEARCH("Planificare și organizare - nivel strategic", E162)),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62" t="str">
        <f t="shared" si="28"/>
        <v>Manager public, grad debutant</v>
      </c>
      <c r="M162" s="31" t="str" cm="1">
        <f t="array" ref="M162">_xlfn.IFS(
  ISNUMBER(SEARCH("Comunicare - nivel elementar", E162)), 'Indicatori comportamentali'!$E$3,
  ISNUMBER(SEARCH("Comunicare - nivel operațional", E162)), 'Indicatori comportamentali'!$E$4,
  ISNUMBER(SEARCH("Comunicare - nivel extins", E162)), 'Indicatori comportamentali'!$E$5,
  ISNUMBER(SEARCH("Comunicare - nivel strategic", E162)),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62" t="str">
        <f t="shared" si="29"/>
        <v>Manager public, grad debutant</v>
      </c>
      <c r="O162" s="31" t="str" cm="1">
        <f t="array" ref="O162">_xlfn.IFS(
  ISNUMBER(SEARCH("Lucru în echipă - nivel elementar", E162)), 'Indicatori comportamentali'!$F$3,
  ISNUMBER(SEARCH("Lucru în echipă - nivel operațional", E162)), 'Indicatori comportamentali'!$F$4,
  ISNUMBER(SEARCH("Lucru în echipă - nivel extins", E162)), 'Indicatori comportamentali'!$F$5,
  ISNUMBER(SEARCH("Lucru în echipă - nivel strategic", E162)),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62" t="str">
        <f t="shared" si="30"/>
        <v>Manager public, grad debutant</v>
      </c>
      <c r="Q162" s="31" t="str" cm="1">
        <f t="array" ref="Q162">_xlfn.IFS(
  ISNUMBER(SEARCH("Orientare către cetățean - nivel elementar", E162)), 'Indicatori comportamentali'!$G$3,
  ISNUMBER(SEARCH("Orientare către cetățean - nivel operațional", E162)), 'Indicatori comportamentali'!$G$4,
  ISNUMBER(SEARCH("Orientare către cetățean - nivel extins", E162)), 'Indicatori comportamentali'!$G$5,
  ISNUMBER(SEARCH("Orientare către cetățean - nivel strategic", E162)),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62" t="str">
        <f t="shared" si="31"/>
        <v>Manager public, grad debutant</v>
      </c>
      <c r="S162" s="31" t="str" cm="1">
        <f t="array" ref="S162">_xlfn.IFS(
  ISNUMBER(SEARCH("Integritate - nivel elementar", E162)), 'Indicatori comportamentali'!$H$3,
  ISNUMBER(SEARCH("Integritate - nivel operațional", E162)), 'Indicatori comportamentali'!$H$4,
  ISNUMBER(SEARCH("Integritate - nivel extins", E162)), 'Indicatori comportamentali'!$H$5,
  ISNUMBER(SEARCH("Integritate - nivel strategic", E162)),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62" t="str">
        <f t="shared" si="32"/>
        <v>Manager public, grad debutant</v>
      </c>
      <c r="U162" s="31" t="str" cm="1">
        <f t="array" ref="U162">_xlfn.IFS(
  ISNUMBER(SEARCH("Managementul performanței - nivel elementar", E162)), 'Indicatori comportamentali'!$I$3,
  ISNUMBER(SEARCH("Managementul performanței - nivel operațional", E162)), 'Indicatori comportamentali'!$I$4,
  ISNUMBER(SEARCH("Managementul performanței - nivel extins", E162)), 'Indicatori comportamentali'!$I$5,
  ISNUMBER(SEARCH("Managementul performanței - nivel strategic", E162)), 'Indicatori comportamentali'!$I$6,
  TRUE, "-"
)</f>
        <v>-</v>
      </c>
      <c r="V162" t="str">
        <f t="shared" si="33"/>
        <v>Manager public, grad debutant</v>
      </c>
      <c r="W162" s="31" t="str" cm="1">
        <f t="array" ref="W162">_xlfn.IFS(
  ISNUMBER(SEARCH("Dezvoltarea echipei - nivel elementar", E162)), 'Indicatori comportamentali'!$J$3,
  ISNUMBER(SEARCH("Dezvoltarea echipei - nivel operațional", E162)), 'Indicatori comportamentali'!$J$4,
  ISNUMBER(SEARCH("Dezvoltarea echipei - nivel extins", E162)), 'Indicatori comportamentali'!$J$5,
  ISNUMBER(SEARCH("Dezvoltarea echipei - nivel strategic", E162)), 'Indicatori comportamentali'!$J$6,
  TRUE, "-"
)</f>
        <v>-</v>
      </c>
      <c r="X162" t="str">
        <f t="shared" si="34"/>
        <v>Manager public, grad debutant</v>
      </c>
      <c r="Y162" s="31" t="str" cm="1">
        <f t="array" ref="Y162">_xlfn.IFS(
  ISNUMBER(SEARCH("Generarea angajamentului - nivel elementar", E162)), 'Indicatori comportamentali'!$K$3,
  ISNUMBER(SEARCH("Generarea angajamentului - nivel operațional", E162)), 'Indicatori comportamentali'!$K$4,
  ISNUMBER(SEARCH("Generarea angajamentului - nivel extins", E162)), 'Indicatori comportamentali'!$K$5,
  ISNUMBER(SEARCH("Generarea angajamentului - nivel strategic", E162)), 'Indicatori comportamentali'!$K$6,
  TRUE, "-"
)</f>
        <v>-</v>
      </c>
      <c r="Z162" t="str">
        <f t="shared" si="35"/>
        <v>Manager public, grad debutant</v>
      </c>
      <c r="AA162" s="31" t="str" cm="1">
        <f t="array" ref="AA162">_xlfn.IFS(
  ISNUMBER(SEARCH("Promovarea inovației și inițierea schimbării - nivel elementar", E162)), 'Indicatori comportamentali'!$L$3,
  ISNUMBER(SEARCH("Promovarea inovației și inițierea schimbării - nivel operațional", E162)), 'Indicatori comportamentali'!$L$4,
  ISNUMBER(SEARCH("Promovarea inovației și inițierea schimbării - nivel extins", E162)), 'Indicatori comportamentali'!$L$5,
  ISNUMBER(SEARCH("Promovarea inovației și inițierea schimbării - nivel strategic", E162)), 'Indicatori comportamentali'!$L$6,
  TRUE, "-"
)</f>
        <v>-</v>
      </c>
    </row>
    <row r="163" spans="1:27" ht="158.4" x14ac:dyDescent="0.3">
      <c r="A163" t="s">
        <v>155</v>
      </c>
      <c r="B163" t="s">
        <v>74</v>
      </c>
      <c r="C163" t="s">
        <v>164</v>
      </c>
      <c r="D163" t="str">
        <f t="shared" si="24"/>
        <v>Manager public, grad asistent</v>
      </c>
      <c r="E163" s="32" t="s">
        <v>79</v>
      </c>
      <c r="F163" t="str">
        <f t="shared" si="25"/>
        <v>Manager public, grad asistent</v>
      </c>
      <c r="G163" s="31" t="str" cm="1">
        <f t="array" ref="G163">_xlfn.IFS(
  ISNUMBER(SEARCH("Rezolvarea de probleme și luarea deciziilor - nivel elementar", E163)), 'Indicatori comportamentali'!$B$3,
  ISNUMBER(SEARCH("Rezolvarea de probleme și luarea deciziilor - nivel operațional", E163)), 'Indicatori comportamentali'!$B$4,
  ISNUMBER(SEARCH("Rezolvarea de probleme și luarea deciziilor - nivel extins", E163)), 'Indicatori comportamentali'!$B$5,
  ISNUMBER(SEARCH("Rezolvarea de probleme și luarea deciziilor - nivel strategic", E163)),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63" t="str">
        <f t="shared" si="26"/>
        <v>Manager public, grad asistent</v>
      </c>
      <c r="I163" s="31" t="str" cm="1">
        <f t="array" ref="I163">_xlfn.IFS(
  ISNUMBER(SEARCH("Inițiativă - nivel elementar", E163)), 'Indicatori comportamentali'!$C$3,
  ISNUMBER(SEARCH("Inițiativă - nivel operațional", E163)), 'Indicatori comportamentali'!$C$4,
  ISNUMBER(SEARCH("Inițiativă - nivel extins", E163)), 'Indicatori comportamentali'!$C$5,
  ISNUMBER(SEARCH("Inițiativă - nivel strategic", E163)),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63" t="str">
        <f t="shared" si="27"/>
        <v>Manager public, grad asistent</v>
      </c>
      <c r="K163" s="31" t="str" cm="1">
        <f t="array" ref="K163">_xlfn.IFS(
  ISNUMBER(SEARCH("Planificare și organizare - nivel elementar", E163)), 'Indicatori comportamentali'!$D$3,
  ISNUMBER(SEARCH("Planificare și organizare - nivel operațional", E163)), 'Indicatori comportamentali'!$D$4,
  ISNUMBER(SEARCH("Planificare și organizare - nivel extins", E163)), 'Indicatori comportamentali'!$D$5,
  ISNUMBER(SEARCH("Planificare și organizare - nivel strategic", E163)),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63" t="str">
        <f t="shared" si="28"/>
        <v>Manager public, grad asistent</v>
      </c>
      <c r="M163" s="31" t="str" cm="1">
        <f t="array" ref="M163">_xlfn.IFS(
  ISNUMBER(SEARCH("Comunicare - nivel elementar", E163)), 'Indicatori comportamentali'!$E$3,
  ISNUMBER(SEARCH("Comunicare - nivel operațional", E163)), 'Indicatori comportamentali'!$E$4,
  ISNUMBER(SEARCH("Comunicare - nivel extins", E163)), 'Indicatori comportamentali'!$E$5,
  ISNUMBER(SEARCH("Comunicare - nivel strategic", E163)),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63" t="str">
        <f t="shared" si="29"/>
        <v>Manager public, grad asistent</v>
      </c>
      <c r="O163" s="31" t="str" cm="1">
        <f t="array" ref="O163">_xlfn.IFS(
  ISNUMBER(SEARCH("Lucru în echipă - nivel elementar", E163)), 'Indicatori comportamentali'!$F$3,
  ISNUMBER(SEARCH("Lucru în echipă - nivel operațional", E163)), 'Indicatori comportamentali'!$F$4,
  ISNUMBER(SEARCH("Lucru în echipă - nivel extins", E163)), 'Indicatori comportamentali'!$F$5,
  ISNUMBER(SEARCH("Lucru în echipă - nivel strategic", E163)),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63" t="str">
        <f t="shared" si="30"/>
        <v>Manager public, grad asistent</v>
      </c>
      <c r="Q163" s="31" t="str" cm="1">
        <f t="array" ref="Q163">_xlfn.IFS(
  ISNUMBER(SEARCH("Orientare către cetățean - nivel elementar", E163)), 'Indicatori comportamentali'!$G$3,
  ISNUMBER(SEARCH("Orientare către cetățean - nivel operațional", E163)), 'Indicatori comportamentali'!$G$4,
  ISNUMBER(SEARCH("Orientare către cetățean - nivel extins", E163)), 'Indicatori comportamentali'!$G$5,
  ISNUMBER(SEARCH("Orientare către cetățean - nivel strategic", E163)),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63" t="str">
        <f t="shared" si="31"/>
        <v>Manager public, grad asistent</v>
      </c>
      <c r="S163" s="31" t="str" cm="1">
        <f t="array" ref="S163">_xlfn.IFS(
  ISNUMBER(SEARCH("Integritate - nivel elementar", E163)), 'Indicatori comportamentali'!$H$3,
  ISNUMBER(SEARCH("Integritate - nivel operațional", E163)), 'Indicatori comportamentali'!$H$4,
  ISNUMBER(SEARCH("Integritate - nivel extins", E163)), 'Indicatori comportamentali'!$H$5,
  ISNUMBER(SEARCH("Integritate - nivel strategic", E163)),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63" t="str">
        <f t="shared" si="32"/>
        <v>Manager public, grad asistent</v>
      </c>
      <c r="U163" s="31" t="str" cm="1">
        <f t="array" ref="U163">_xlfn.IFS(
  ISNUMBER(SEARCH("Managementul performanței - nivel elementar", E163)), 'Indicatori comportamentali'!$I$3,
  ISNUMBER(SEARCH("Managementul performanței - nivel operațional", E163)), 'Indicatori comportamentali'!$I$4,
  ISNUMBER(SEARCH("Managementul performanței - nivel extins", E163)), 'Indicatori comportamentali'!$I$5,
  ISNUMBER(SEARCH("Managementul performanței - nivel strategic", E163)), 'Indicatori comportamentali'!$I$6,
  TRUE, "-"
)</f>
        <v>-</v>
      </c>
      <c r="V163" t="str">
        <f t="shared" si="33"/>
        <v>Manager public, grad asistent</v>
      </c>
      <c r="W163" s="31" t="str" cm="1">
        <f t="array" ref="W163">_xlfn.IFS(
  ISNUMBER(SEARCH("Dezvoltarea echipei - nivel elementar", E163)), 'Indicatori comportamentali'!$J$3,
  ISNUMBER(SEARCH("Dezvoltarea echipei - nivel operațional", E163)), 'Indicatori comportamentali'!$J$4,
  ISNUMBER(SEARCH("Dezvoltarea echipei - nivel extins", E163)), 'Indicatori comportamentali'!$J$5,
  ISNUMBER(SEARCH("Dezvoltarea echipei - nivel strategic", E163)), 'Indicatori comportamentali'!$J$6,
  TRUE, "-"
)</f>
        <v>-</v>
      </c>
      <c r="X163" t="str">
        <f t="shared" si="34"/>
        <v>Manager public, grad asistent</v>
      </c>
      <c r="Y163" s="31" t="str" cm="1">
        <f t="array" ref="Y163">_xlfn.IFS(
  ISNUMBER(SEARCH("Generarea angajamentului - nivel elementar", E163)), 'Indicatori comportamentali'!$K$3,
  ISNUMBER(SEARCH("Generarea angajamentului - nivel operațional", E163)), 'Indicatori comportamentali'!$K$4,
  ISNUMBER(SEARCH("Generarea angajamentului - nivel extins", E163)), 'Indicatori comportamentali'!$K$5,
  ISNUMBER(SEARCH("Generarea angajamentului - nivel strategic", E163)), 'Indicatori comportamentali'!$K$6,
  TRUE, "-"
)</f>
        <v>-</v>
      </c>
      <c r="Z163" t="str">
        <f t="shared" si="35"/>
        <v>Manager public, grad asistent</v>
      </c>
      <c r="AA163" s="31" t="str" cm="1">
        <f t="array" ref="AA163">_xlfn.IFS(
  ISNUMBER(SEARCH("Promovarea inovației și inițierea schimbării - nivel elementar", E163)), 'Indicatori comportamentali'!$L$3,
  ISNUMBER(SEARCH("Promovarea inovației și inițierea schimbării - nivel operațional", E163)), 'Indicatori comportamentali'!$L$4,
  ISNUMBER(SEARCH("Promovarea inovației și inițierea schimbării - nivel extins", E163)), 'Indicatori comportamentali'!$L$5,
  ISNUMBER(SEARCH("Promovarea inovației și inițierea schimbării - nivel strategic", E163)), 'Indicatori comportamentali'!$L$6,
  TRUE, "-"
)</f>
        <v>-</v>
      </c>
    </row>
    <row r="164" spans="1:27" ht="172.8" x14ac:dyDescent="0.3">
      <c r="A164" t="s">
        <v>155</v>
      </c>
      <c r="B164" t="s">
        <v>75</v>
      </c>
      <c r="C164" t="s">
        <v>164</v>
      </c>
      <c r="D164" t="str">
        <f t="shared" si="24"/>
        <v>Manager public, grad principal</v>
      </c>
      <c r="E164" s="32" t="s">
        <v>78</v>
      </c>
      <c r="F164" t="str">
        <f t="shared" si="25"/>
        <v>Manager public, grad principal</v>
      </c>
      <c r="G164" s="31" t="str" cm="1">
        <f t="array" ref="G164">_xlfn.IFS(
  ISNUMBER(SEARCH("Rezolvarea de probleme și luarea deciziilor - nivel elementar", E164)), 'Indicatori comportamentali'!$B$3,
  ISNUMBER(SEARCH("Rezolvarea de probleme și luarea deciziilor - nivel operațional", E164)), 'Indicatori comportamentali'!$B$4,
  ISNUMBER(SEARCH("Rezolvarea de probleme și luarea deciziilor - nivel extins", E164)), 'Indicatori comportamentali'!$B$5,
  ISNUMBER(SEARCH("Rezolvarea de probleme și luarea deciziilor - nivel strategic", E164)),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64" t="str">
        <f t="shared" si="26"/>
        <v>Manager public, grad principal</v>
      </c>
      <c r="I164" s="31" t="str" cm="1">
        <f t="array" ref="I164">_xlfn.IFS(
  ISNUMBER(SEARCH("Inițiativă - nivel elementar", E164)), 'Indicatori comportamentali'!$C$3,
  ISNUMBER(SEARCH("Inițiativă - nivel operațional", E164)), 'Indicatori comportamentali'!$C$4,
  ISNUMBER(SEARCH("Inițiativă - nivel extins", E164)), 'Indicatori comportamentali'!$C$5,
  ISNUMBER(SEARCH("Inițiativă - nivel strategic", E164)),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64" t="str">
        <f t="shared" si="27"/>
        <v>Manager public, grad principal</v>
      </c>
      <c r="K164" s="31" t="str" cm="1">
        <f t="array" ref="K164">_xlfn.IFS(
  ISNUMBER(SEARCH("Planificare și organizare - nivel elementar", E164)), 'Indicatori comportamentali'!$D$3,
  ISNUMBER(SEARCH("Planificare și organizare - nivel operațional", E164)), 'Indicatori comportamentali'!$D$4,
  ISNUMBER(SEARCH("Planificare și organizare - nivel extins", E164)), 'Indicatori comportamentali'!$D$5,
  ISNUMBER(SEARCH("Planificare și organizare - nivel strategic", E164)),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64" t="str">
        <f t="shared" si="28"/>
        <v>Manager public, grad principal</v>
      </c>
      <c r="M164" s="31" t="str" cm="1">
        <f t="array" ref="M164">_xlfn.IFS(
  ISNUMBER(SEARCH("Comunicare - nivel elementar", E164)), 'Indicatori comportamentali'!$E$3,
  ISNUMBER(SEARCH("Comunicare - nivel operațional", E164)), 'Indicatori comportamentali'!$E$4,
  ISNUMBER(SEARCH("Comunicare - nivel extins", E164)), 'Indicatori comportamentali'!$E$5,
  ISNUMBER(SEARCH("Comunicare - nivel strategic", E164)),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64" t="str">
        <f t="shared" si="29"/>
        <v>Manager public, grad principal</v>
      </c>
      <c r="O164" s="31" t="str" cm="1">
        <f t="array" ref="O164">_xlfn.IFS(
  ISNUMBER(SEARCH("Lucru în echipă - nivel elementar", E164)), 'Indicatori comportamentali'!$F$3,
  ISNUMBER(SEARCH("Lucru în echipă - nivel operațional", E164)), 'Indicatori comportamentali'!$F$4,
  ISNUMBER(SEARCH("Lucru în echipă - nivel extins", E164)), 'Indicatori comportamentali'!$F$5,
  ISNUMBER(SEARCH("Lucru în echipă - nivel strategic", E164)),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64" t="str">
        <f t="shared" si="30"/>
        <v>Manager public, grad principal</v>
      </c>
      <c r="Q164" s="31" t="str" cm="1">
        <f t="array" ref="Q164">_xlfn.IFS(
  ISNUMBER(SEARCH("Orientare către cetățean - nivel elementar", E164)), 'Indicatori comportamentali'!$G$3,
  ISNUMBER(SEARCH("Orientare către cetățean - nivel operațional", E164)), 'Indicatori comportamentali'!$G$4,
  ISNUMBER(SEARCH("Orientare către cetățean - nivel extins", E164)), 'Indicatori comportamentali'!$G$5,
  ISNUMBER(SEARCH("Orientare către cetățean - nivel strategic", E164)),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64" t="str">
        <f t="shared" si="31"/>
        <v>Manager public, grad principal</v>
      </c>
      <c r="S164" s="31" t="str" cm="1">
        <f t="array" ref="S164">_xlfn.IFS(
  ISNUMBER(SEARCH("Integritate - nivel elementar", E164)), 'Indicatori comportamentali'!$H$3,
  ISNUMBER(SEARCH("Integritate - nivel operațional", E164)), 'Indicatori comportamentali'!$H$4,
  ISNUMBER(SEARCH("Integritate - nivel extins", E164)), 'Indicatori comportamentali'!$H$5,
  ISNUMBER(SEARCH("Integritate - nivel strategic", E164)),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64" t="str">
        <f t="shared" si="32"/>
        <v>Manager public, grad principal</v>
      </c>
      <c r="U164" s="31" t="str" cm="1">
        <f t="array" ref="U164">_xlfn.IFS(
  ISNUMBER(SEARCH("Managementul performanței - nivel elementar", E164)), 'Indicatori comportamentali'!$I$3,
  ISNUMBER(SEARCH("Managementul performanței - nivel operațional", E164)), 'Indicatori comportamentali'!$I$4,
  ISNUMBER(SEARCH("Managementul performanței - nivel extins", E164)), 'Indicatori comportamentali'!$I$5,
  ISNUMBER(SEARCH("Managementul performanței - nivel strategic", E164)), 'Indicatori comportamentali'!$I$6,
  TRUE, "-"
)</f>
        <v>-</v>
      </c>
      <c r="V164" t="str">
        <f t="shared" si="33"/>
        <v>Manager public, grad principal</v>
      </c>
      <c r="W164" s="31" t="str" cm="1">
        <f t="array" ref="W164">_xlfn.IFS(
  ISNUMBER(SEARCH("Dezvoltarea echipei - nivel elementar", E164)), 'Indicatori comportamentali'!$J$3,
  ISNUMBER(SEARCH("Dezvoltarea echipei - nivel operațional", E164)), 'Indicatori comportamentali'!$J$4,
  ISNUMBER(SEARCH("Dezvoltarea echipei - nivel extins", E164)), 'Indicatori comportamentali'!$J$5,
  ISNUMBER(SEARCH("Dezvoltarea echipei - nivel strategic", E164)), 'Indicatori comportamentali'!$J$6,
  TRUE, "-"
)</f>
        <v>-</v>
      </c>
      <c r="X164" t="str">
        <f t="shared" si="34"/>
        <v>Manager public, grad principal</v>
      </c>
      <c r="Y164" s="31" t="str" cm="1">
        <f t="array" ref="Y164">_xlfn.IFS(
  ISNUMBER(SEARCH("Generarea angajamentului - nivel elementar", E164)), 'Indicatori comportamentali'!$K$3,
  ISNUMBER(SEARCH("Generarea angajamentului - nivel operațional", E164)), 'Indicatori comportamentali'!$K$4,
  ISNUMBER(SEARCH("Generarea angajamentului - nivel extins", E164)), 'Indicatori comportamentali'!$K$5,
  ISNUMBER(SEARCH("Generarea angajamentului - nivel strategic", E164)), 'Indicatori comportamentali'!$K$6,
  TRUE, "-"
)</f>
        <v>-</v>
      </c>
      <c r="Z164" t="str">
        <f t="shared" si="35"/>
        <v>Manager public, grad principal</v>
      </c>
      <c r="AA164" s="31" t="str" cm="1">
        <f t="array" ref="AA164">_xlfn.IFS(
  ISNUMBER(SEARCH("Promovarea inovației și inițierea schimbării - nivel elementar", E164)), 'Indicatori comportamentali'!$L$3,
  ISNUMBER(SEARCH("Promovarea inovației și inițierea schimbării - nivel operațional", E164)), 'Indicatori comportamentali'!$L$4,
  ISNUMBER(SEARCH("Promovarea inovației și inițierea schimbării - nivel extins", E164)), 'Indicatori comportamentali'!$L$5,
  ISNUMBER(SEARCH("Promovarea inovației și inițierea schimbării - nivel strategic", E164)), 'Indicatori comportamentali'!$L$6,
  TRUE, "-"
)</f>
        <v>-</v>
      </c>
    </row>
    <row r="165" spans="1:27" ht="172.8" x14ac:dyDescent="0.3">
      <c r="A165" t="s">
        <v>155</v>
      </c>
      <c r="B165" t="s">
        <v>76</v>
      </c>
      <c r="C165" t="s">
        <v>164</v>
      </c>
      <c r="D165" t="str">
        <f t="shared" si="24"/>
        <v>Manager public, grad superior</v>
      </c>
      <c r="E165" s="32" t="s">
        <v>78</v>
      </c>
      <c r="F165" t="str">
        <f t="shared" si="25"/>
        <v>Manager public, grad superior</v>
      </c>
      <c r="G165" s="31" t="str" cm="1">
        <f t="array" ref="G165">_xlfn.IFS(
  ISNUMBER(SEARCH("Rezolvarea de probleme și luarea deciziilor - nivel elementar", E165)), 'Indicatori comportamentali'!$B$3,
  ISNUMBER(SEARCH("Rezolvarea de probleme și luarea deciziilor - nivel operațional", E165)), 'Indicatori comportamentali'!$B$4,
  ISNUMBER(SEARCH("Rezolvarea de probleme și luarea deciziilor - nivel extins", E165)), 'Indicatori comportamentali'!$B$5,
  ISNUMBER(SEARCH("Rezolvarea de probleme și luarea deciziilor - nivel strategic", E165)),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65" t="str">
        <f t="shared" si="26"/>
        <v>Manager public, grad superior</v>
      </c>
      <c r="I165" s="31" t="str" cm="1">
        <f t="array" ref="I165">_xlfn.IFS(
  ISNUMBER(SEARCH("Inițiativă - nivel elementar", E165)), 'Indicatori comportamentali'!$C$3,
  ISNUMBER(SEARCH("Inițiativă - nivel operațional", E165)), 'Indicatori comportamentali'!$C$4,
  ISNUMBER(SEARCH("Inițiativă - nivel extins", E165)), 'Indicatori comportamentali'!$C$5,
  ISNUMBER(SEARCH("Inițiativă - nivel strategic", E165)),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65" t="str">
        <f t="shared" si="27"/>
        <v>Manager public, grad superior</v>
      </c>
      <c r="K165" s="31" t="str" cm="1">
        <f t="array" ref="K165">_xlfn.IFS(
  ISNUMBER(SEARCH("Planificare și organizare - nivel elementar", E165)), 'Indicatori comportamentali'!$D$3,
  ISNUMBER(SEARCH("Planificare și organizare - nivel operațional", E165)), 'Indicatori comportamentali'!$D$4,
  ISNUMBER(SEARCH("Planificare și organizare - nivel extins", E165)), 'Indicatori comportamentali'!$D$5,
  ISNUMBER(SEARCH("Planificare și organizare - nivel strategic", E165)),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65" t="str">
        <f t="shared" si="28"/>
        <v>Manager public, grad superior</v>
      </c>
      <c r="M165" s="31" t="str" cm="1">
        <f t="array" ref="M165">_xlfn.IFS(
  ISNUMBER(SEARCH("Comunicare - nivel elementar", E165)), 'Indicatori comportamentali'!$E$3,
  ISNUMBER(SEARCH("Comunicare - nivel operațional", E165)), 'Indicatori comportamentali'!$E$4,
  ISNUMBER(SEARCH("Comunicare - nivel extins", E165)), 'Indicatori comportamentali'!$E$5,
  ISNUMBER(SEARCH("Comunicare - nivel strategic", E165)),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65" t="str">
        <f t="shared" si="29"/>
        <v>Manager public, grad superior</v>
      </c>
      <c r="O165" s="31" t="str" cm="1">
        <f t="array" ref="O165">_xlfn.IFS(
  ISNUMBER(SEARCH("Lucru în echipă - nivel elementar", E165)), 'Indicatori comportamentali'!$F$3,
  ISNUMBER(SEARCH("Lucru în echipă - nivel operațional", E165)), 'Indicatori comportamentali'!$F$4,
  ISNUMBER(SEARCH("Lucru în echipă - nivel extins", E165)), 'Indicatori comportamentali'!$F$5,
  ISNUMBER(SEARCH("Lucru în echipă - nivel strategic", E165)),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65" t="str">
        <f t="shared" si="30"/>
        <v>Manager public, grad superior</v>
      </c>
      <c r="Q165" s="31" t="str" cm="1">
        <f t="array" ref="Q165">_xlfn.IFS(
  ISNUMBER(SEARCH("Orientare către cetățean - nivel elementar", E165)), 'Indicatori comportamentali'!$G$3,
  ISNUMBER(SEARCH("Orientare către cetățean - nivel operațional", E165)), 'Indicatori comportamentali'!$G$4,
  ISNUMBER(SEARCH("Orientare către cetățean - nivel extins", E165)), 'Indicatori comportamentali'!$G$5,
  ISNUMBER(SEARCH("Orientare către cetățean - nivel strategic", E165)),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65" t="str">
        <f t="shared" si="31"/>
        <v>Manager public, grad superior</v>
      </c>
      <c r="S165" s="31" t="str" cm="1">
        <f t="array" ref="S165">_xlfn.IFS(
  ISNUMBER(SEARCH("Integritate - nivel elementar", E165)), 'Indicatori comportamentali'!$H$3,
  ISNUMBER(SEARCH("Integritate - nivel operațional", E165)), 'Indicatori comportamentali'!$H$4,
  ISNUMBER(SEARCH("Integritate - nivel extins", E165)), 'Indicatori comportamentali'!$H$5,
  ISNUMBER(SEARCH("Integritate - nivel strategic", E165)),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65" t="str">
        <f t="shared" si="32"/>
        <v>Manager public, grad superior</v>
      </c>
      <c r="U165" s="31" t="str" cm="1">
        <f t="array" ref="U165">_xlfn.IFS(
  ISNUMBER(SEARCH("Managementul performanței - nivel elementar", E165)), 'Indicatori comportamentali'!$I$3,
  ISNUMBER(SEARCH("Managementul performanței - nivel operațional", E165)), 'Indicatori comportamentali'!$I$4,
  ISNUMBER(SEARCH("Managementul performanței - nivel extins", E165)), 'Indicatori comportamentali'!$I$5,
  ISNUMBER(SEARCH("Managementul performanței - nivel strategic", E165)), 'Indicatori comportamentali'!$I$6,
  TRUE, "-"
)</f>
        <v>-</v>
      </c>
      <c r="V165" t="str">
        <f t="shared" si="33"/>
        <v>Manager public, grad superior</v>
      </c>
      <c r="W165" s="31" t="str" cm="1">
        <f t="array" ref="W165">_xlfn.IFS(
  ISNUMBER(SEARCH("Dezvoltarea echipei - nivel elementar", E165)), 'Indicatori comportamentali'!$J$3,
  ISNUMBER(SEARCH("Dezvoltarea echipei - nivel operațional", E165)), 'Indicatori comportamentali'!$J$4,
  ISNUMBER(SEARCH("Dezvoltarea echipei - nivel extins", E165)), 'Indicatori comportamentali'!$J$5,
  ISNUMBER(SEARCH("Dezvoltarea echipei - nivel strategic", E165)), 'Indicatori comportamentali'!$J$6,
  TRUE, "-"
)</f>
        <v>-</v>
      </c>
      <c r="X165" t="str">
        <f t="shared" si="34"/>
        <v>Manager public, grad superior</v>
      </c>
      <c r="Y165" s="31" t="str" cm="1">
        <f t="array" ref="Y165">_xlfn.IFS(
  ISNUMBER(SEARCH("Generarea angajamentului - nivel elementar", E165)), 'Indicatori comportamentali'!$K$3,
  ISNUMBER(SEARCH("Generarea angajamentului - nivel operațional", E165)), 'Indicatori comportamentali'!$K$4,
  ISNUMBER(SEARCH("Generarea angajamentului - nivel extins", E165)), 'Indicatori comportamentali'!$K$5,
  ISNUMBER(SEARCH("Generarea angajamentului - nivel strategic", E165)), 'Indicatori comportamentali'!$K$6,
  TRUE, "-"
)</f>
        <v>-</v>
      </c>
      <c r="Z165" t="str">
        <f t="shared" si="35"/>
        <v>Manager public, grad superior</v>
      </c>
      <c r="AA165" s="31" t="str" cm="1">
        <f t="array" ref="AA165">_xlfn.IFS(
  ISNUMBER(SEARCH("Promovarea inovației și inițierea schimbării - nivel elementar", E165)), 'Indicatori comportamentali'!$L$3,
  ISNUMBER(SEARCH("Promovarea inovației și inițierea schimbării - nivel operațional", E165)), 'Indicatori comportamentali'!$L$4,
  ISNUMBER(SEARCH("Promovarea inovației și inițierea schimbării - nivel extins", E165)), 'Indicatori comportamentali'!$L$5,
  ISNUMBER(SEARCH("Promovarea inovației și inițierea schimbării - nivel strategic", E165)), 'Indicatori comportamentali'!$L$6,
  TRUE, "-"
)</f>
        <v>-</v>
      </c>
    </row>
    <row r="166" spans="1:27" ht="360" x14ac:dyDescent="0.3">
      <c r="A166" t="s">
        <v>156</v>
      </c>
      <c r="B166" t="s">
        <v>64</v>
      </c>
      <c r="C166" t="s">
        <v>164</v>
      </c>
      <c r="D166" t="str">
        <f t="shared" si="24"/>
        <v>Ofiţer de legătură la SELEC, n/a</v>
      </c>
      <c r="E166" s="32" t="s">
        <v>193</v>
      </c>
      <c r="F166" t="str">
        <f t="shared" si="25"/>
        <v>Ofiţer de legătură la SELEC, n/a</v>
      </c>
      <c r="G166" s="31" t="str" cm="1">
        <f t="array" ref="G166">_xlfn.IFS(
  ISNUMBER(SEARCH("Rezolvarea de probleme și luarea deciziilor - nivel elementar", E166)), 'Indicatori comportamentali'!$B$3,
  ISNUMBER(SEARCH("Rezolvarea de probleme și luarea deciziilor - nivel operațional", E166)), 'Indicatori comportamentali'!$B$4,
  ISNUMBER(SEARCH("Rezolvarea de probleme și luarea deciziilor - nivel extins", E166)), 'Indicatori comportamentali'!$B$5,
  ISNUMBER(SEARCH("Rezolvarea de probleme și luarea deciziilor - nivel strategic", E166)), 'Indicatori comportamentali'!$B$6,
  TRUE, "-"
)</f>
        <v xml:space="preserve">
PROACTIVITATE ȘI GÂNDIRE COCEPTUALĂ 
• Abordează o sarcină sau o problemă complexă defalcând-o pe componente şi tratând fiecare parte în mod detaliat;
• la decizii rapid, atunci când este necesar, pe baza unor informaţii incomplete;
• Identifică deciziile ce necesită adoptare urgentă şi acţionează în consecinţă;
• Generează opţiuni viabile pentru problemele sau oportunităţile identificate;
• Identifică implicaţiile ”pe termen lung” ale fiecărei opţiuni, precondiţii sau constrângeri, după caz, înainte de a alege o opţiune;
• Anticipează posibilele probleme sau riscuri şi elaborează planuri pentru situaţiile neprevăzute;
• Estimează costurile, beneficiile, riscurile şi şansele de reuşită în procesul decizional;
• Prioritizează sarcinile care trebuie îndeplinite;
• Utilizează metode şi instumente adecvate pentru analize multicriteriale sau calitative necesare fundamentării decizionale.</v>
      </c>
      <c r="H166" t="str">
        <f t="shared" si="26"/>
        <v>Ofiţer de legătură la SELEC, n/a</v>
      </c>
      <c r="I166" s="31" t="str" cm="1">
        <f t="array" ref="I166">_xlfn.IFS(
  ISNUMBER(SEARCH("Inițiativă - nivel elementar", E166)), 'Indicatori comportamentali'!$C$3,
  ISNUMBER(SEARCH("Inițiativă - nivel operațional", E166)), 'Indicatori comportamentali'!$C$4,
  ISNUMBER(SEARCH("Inițiativă - nivel extins", E166)), 'Indicatori comportamentali'!$C$5,
  ISNUMBER(SEARCH("Inițiativă - nivel strategic", E166)), 'Indicatori comportamentali'!$C$6,
  TRUE, "-"
)</f>
        <v xml:space="preserve">
ASUMAREA RĂSPUNDERII
• Încurajează iniţiativa prin feedback pozitiv şi delegare;
• Oferă exemplu iniţiind permanent noi activităţi şi măsuri;
• Valorizează oportunităţile pe care i le oferă situaţiile noi pentru atingerea obiectivelor instituţionale;
• Acţionează în mod susţinut, cu motivaţie şi tenacitate pentru realizarea obiectivelor;
• Îşi asumă responsabilitatea pentru dezvoltarea personală şi îndeplinirea obiectivelor;
• Oferă îndrumare şi asigură o direcţie pentru ceilalţi privind modul în care aceştia pot să recunoască şi să acţioneze corespunzător în cazul unor probleme şi oportunităţi;
• Încurajează personalul din subordine să acţioneze independent şi cu responsabilitate;
• Ia iniţiativa în privinţa creşterii eficienţei echipei.</v>
      </c>
      <c r="J166" t="str">
        <f t="shared" si="27"/>
        <v>Ofiţer de legătură la SELEC, n/a</v>
      </c>
      <c r="K166" s="31" t="str" cm="1">
        <f t="array" ref="K166">_xlfn.IFS(
  ISNUMBER(SEARCH("Planificare și organizare - nivel elementar", E166)), 'Indicatori comportamentali'!$D$3,
  ISNUMBER(SEARCH("Planificare și organizare - nivel operațional", E166)), 'Indicatori comportamentali'!$D$4,
  ISNUMBER(SEARCH("Planificare și organizare - nivel extins", E166)), 'Indicatori comportamentali'!$D$5,
  ISNUMBER(SEARCH("Planificare și organizare - nivel strategic", E166)), 'Indicatori comportamentali'!$D$6,
  TRUE, "-"
)</f>
        <v xml:space="preserve">
PLANIFICAREA ACTIVITĂȚII ECHIPEI
• Stabileşte obiective clare pentru sine şi pentru persoanele pe care le coordonează;
• Defineşte planuri de acţiune clare pentru a transpune obiectivele echipei în practică;
• Distribuie corespunzător sarcinile de muncă între membrii echipei;
• Identifică şi organizează resursele necesare pentru îndeplinirea sarcinilor;
• Organizează eficient timpul propriu şi pe cel al membrilor echipei;
• Monitorizează progresele înregistrate de membrii echipei faţă de termene şi alte criterii;
• Adaptează activitatea echipei în funcţie de noile cerinţe;
• Ia măsuri active pentru a evita sau a limita abaterile de la activitatea planificată;
• Intervine şi remediază situaţiile care afectează nivelurile de productivitate;
• Monitorizează, gestionează şi desfăşoară mai multe activităţi simultan;
• Transpune obiectivele în planuri de acţiune pentru a le putea implementa şi monitoriza;
• Dezvoltă şi utilizează sisteme de organizare a activităţii şi de monitorizare a progreselor înregistrate.</v>
      </c>
      <c r="L166" t="str">
        <f t="shared" si="28"/>
        <v>Ofiţer de legătură la SELEC, n/a</v>
      </c>
      <c r="M166" s="31" t="str" cm="1">
        <f t="array" ref="M166">_xlfn.IFS(
  ISNUMBER(SEARCH("Comunicare - nivel elementar", E166)), 'Indicatori comportamentali'!$E$3,
  ISNUMBER(SEARCH("Comunicare - nivel operațional", E166)), 'Indicatori comportamentali'!$E$4,
  ISNUMBER(SEARCH("Comunicare - nivel extins", E166)), 'Indicatori comportamentali'!$E$5,
  ISNUMBER(SEARCH("Comunicare - nivel strategic", E166)),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66" t="str">
        <f t="shared" si="29"/>
        <v>Ofiţer de legătură la SELEC, n/a</v>
      </c>
      <c r="O166" s="31" t="str" cm="1">
        <f t="array" ref="O166">_xlfn.IFS(
  ISNUMBER(SEARCH("Lucru în echipă - nivel elementar", E166)), 'Indicatori comportamentali'!$F$3,
  ISNUMBER(SEARCH("Lucru în echipă - nivel operațional", E166)), 'Indicatori comportamentali'!$F$4,
  ISNUMBER(SEARCH("Lucru în echipă - nivel extins", E166)), 'Indicatori comportamentali'!$F$5,
  ISNUMBER(SEARCH("Lucru în echipă - nivel strategic", E166)),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66" t="str">
        <f t="shared" si="30"/>
        <v>Ofiţer de legătură la SELEC, n/a</v>
      </c>
      <c r="Q166" s="31" t="str" cm="1">
        <f t="array" ref="Q166">_xlfn.IFS(
  ISNUMBER(SEARCH("Orientare către cetățean - nivel elementar", E166)), 'Indicatori comportamentali'!$G$3,
  ISNUMBER(SEARCH("Orientare către cetățean - nivel operațional", E166)), 'Indicatori comportamentali'!$G$4,
  ISNUMBER(SEARCH("Orientare către cetățean - nivel extins", E166)), 'Indicatori comportamentali'!$G$5,
  ISNUMBER(SEARCH("Orientare către cetățean - nivel strategic", E166)),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66" t="str">
        <f t="shared" si="31"/>
        <v>Ofiţer de legătură la SELEC, n/a</v>
      </c>
      <c r="S166" s="31" t="str" cm="1">
        <f t="array" ref="S166">_xlfn.IFS(
  ISNUMBER(SEARCH("Integritate - nivel elementar", E166)), 'Indicatori comportamentali'!$H$3,
  ISNUMBER(SEARCH("Integritate - nivel operațional", E166)), 'Indicatori comportamentali'!$H$4,
  ISNUMBER(SEARCH("Integritate - nivel extins", E166)), 'Indicatori comportamentali'!$H$5,
  ISNUMBER(SEARCH("Integritate - nivel strategic", E166)),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66" t="str">
        <f t="shared" si="32"/>
        <v>Ofiţer de legătură la SELEC, n/a</v>
      </c>
      <c r="U166" s="31" t="str" cm="1">
        <f t="array" ref="U166">_xlfn.IFS(
  ISNUMBER(SEARCH("Managementul performanței - nivel elementar", E166)), 'Indicatori comportamentali'!$I$3,
  ISNUMBER(SEARCH("Managementul performanței - nivel operațional", E166)), 'Indicatori comportamentali'!$I$4,
  ISNUMBER(SEARCH("Managementul performanței - nivel extins", E166)), 'Indicatori comportamentali'!$I$5,
  ISNUMBER(SEARCH("Managementul performanței - nivel strategic", E166)), 'Indicatori comportamentali'!$I$6,
  TRUE, "-"
)</f>
        <v xml:space="preserve">
• Stabileşte obiective specifice şi măsurabile care sunt realiste şi termene de realizare, la nivelul structurii;
• Stabileşte acţiuni şi planuri corespunzătoare pentru realizarea obiectivelor structurii;
• Armonizează obiectivele individuale şi obiectivele echipei/structurii cu priorităţile instituţiei;
• Defineşte rezultate specifice anticipate pentru fiecare activitate din punct de vedere al obiectivelor şi indicatorilor de performanţă;
• Informează periodic echipa cu privire la performanţa dorită;
• Oferă feedback privind performanţa individuală pentru a permite perfecţionarea individuală;
• Oferă de îndată feedback de performanţă specific, atât pozitiv, cât şi pentru implementarea unor ajustări;
• Creează condiţii care permit echipei să aibă cea mai bună performanţă posibilă;
• Evaluează obiectiv performanţa individuală şi performanţa echipei;
• Acţionează cu fermitate şi promptitudine pentru a corecta problemele de performanţă;
• Solicită angajaţilor să-şi asume răspunderea pentru propria lor activitate;
• Recunoaşte şi apreciază angajaţii pentru realizările şi performanţa individuală.</v>
      </c>
      <c r="V166" t="str">
        <f t="shared" si="33"/>
        <v>Ofiţer de legătură la SELEC, n/a</v>
      </c>
      <c r="W166" s="31" t="str" cm="1">
        <f t="array" ref="W166">_xlfn.IFS(
  ISNUMBER(SEARCH("Dezvoltarea echipei - nivel elementar", E166)), 'Indicatori comportamentali'!$J$3,
  ISNUMBER(SEARCH("Dezvoltarea echipei - nivel operațional", E166)), 'Indicatori comportamentali'!$J$4,
  ISNUMBER(SEARCH("Dezvoltarea echipei - nivel extins", E166)), 'Indicatori comportamentali'!$J$5,
  ISNUMBER(SEARCH("Dezvoltarea echipei - nivel strategic", E166)), 'Indicatori comportamentali'!$J$6,
  TRUE, "-"
)</f>
        <v xml:space="preserve">
• Creează condiţiile pentru a permite echipei să aibă cea mai bună performanţă posibilă;
• Oferă un bun exemplu, aplicând personal comportamentul dorit;
• Exprimă atitudini şi aşteptări pozitive faţă de/de la echipă şi membrii echipei;
• Solicită idei şi opinii pentru a ajuta la luarea deciziilor şi elaborarea de planuri specifice;
• Susţine gândirea independentă pentru a rezolva problemele;
• Defineşte succesul ca realizare a întregii echipe;
• Oferă celorlalţi feedback util cu privire la comportamente;
• Alocă membrilor echipei sarcini care îi vor ajuta să-si dezvolte abilităţile;
• Are întâlniri periodice cu angajaţii pentru a le
analiza progresul în ceea ce priveşte dezvoltarea
profesională şi personală;
• Sprijină colegii în identificarea obiectivelor
esenţiale şi pentru a-şi utiliza talentele în vederea
realizării obiectivelor;
• Recunoaşte potenţialul şi punctele forte ale altor persoane şi ia măsuri pentru a le dezvolta;
• Oferă membrilor echipei oportunitatea de a
manifesta noi competenţe;
• încurajează comunicarea deschisă şi soluţionarea problemelor între membrii echipei;
• Facilitează transferul de cunoştinţe la locul de muncă.</v>
      </c>
      <c r="X166" t="str">
        <f t="shared" si="34"/>
        <v>Ofiţer de legătură la SELEC, n/a</v>
      </c>
      <c r="Y166" s="31" t="str" cm="1">
        <f t="array" ref="Y166">_xlfn.IFS(
  ISNUMBER(SEARCH("Generarea angajamentului - nivel elementar", E166)), 'Indicatori comportamentali'!$K$3,
  ISNUMBER(SEARCH("Generarea angajamentului - nivel operațional", E166)), 'Indicatori comportamentali'!$K$4,
  ISNUMBER(SEARCH("Generarea angajamentului - nivel extins", E166)), 'Indicatori comportamentali'!$K$5,
  ISNUMBER(SEARCH("Generarea angajamentului - nivel strategic", E166)), 'Indicatori comportamentali'!$K$6,
  TRUE, "-"
)</f>
        <v>-</v>
      </c>
      <c r="Z166" t="str">
        <f t="shared" si="35"/>
        <v>Ofiţer de legătură la SELEC, n/a</v>
      </c>
      <c r="AA166" s="31" t="str" cm="1">
        <f t="array" ref="AA166">_xlfn.IFS(
  ISNUMBER(SEARCH("Promovarea inovației și inițierea schimbării - nivel elementar", E166)), 'Indicatori comportamentali'!$L$3,
  ISNUMBER(SEARCH("Promovarea inovației și inițierea schimbării - nivel operațional", E166)), 'Indicatori comportamentali'!$L$4,
  ISNUMBER(SEARCH("Promovarea inovației și inițierea schimbării - nivel extins", E166)), 'Indicatori comportamentali'!$L$5,
  ISNUMBER(SEARCH("Promovarea inovației și inițierea schimbării - nivel strategic", E166)), 'Indicatori comportamentali'!$L$6,
  TRUE, "-"
)</f>
        <v>-</v>
      </c>
    </row>
    <row r="167" spans="1:27" ht="158.4" x14ac:dyDescent="0.3">
      <c r="A167" t="s">
        <v>157</v>
      </c>
      <c r="B167" t="s">
        <v>73</v>
      </c>
      <c r="C167" t="s">
        <v>164</v>
      </c>
      <c r="D167" t="str">
        <f t="shared" si="24"/>
        <v>Inspector de monitorizare, grad debutant</v>
      </c>
      <c r="E167" s="32" t="s">
        <v>79</v>
      </c>
      <c r="F167" t="str">
        <f t="shared" si="25"/>
        <v>Inspector de monitorizare, grad debutant</v>
      </c>
      <c r="G167" s="31" t="str" cm="1">
        <f t="array" ref="G167">_xlfn.IFS(
  ISNUMBER(SEARCH("Rezolvarea de probleme și luarea deciziilor - nivel elementar", E167)), 'Indicatori comportamentali'!$B$3,
  ISNUMBER(SEARCH("Rezolvarea de probleme și luarea deciziilor - nivel operațional", E167)), 'Indicatori comportamentali'!$B$4,
  ISNUMBER(SEARCH("Rezolvarea de probleme și luarea deciziilor - nivel extins", E167)), 'Indicatori comportamentali'!$B$5,
  ISNUMBER(SEARCH("Rezolvarea de probleme și luarea deciziilor - nivel strategic", E167)),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67" t="str">
        <f t="shared" si="26"/>
        <v>Inspector de monitorizare, grad debutant</v>
      </c>
      <c r="I167" s="31" t="str" cm="1">
        <f t="array" ref="I167">_xlfn.IFS(
  ISNUMBER(SEARCH("Inițiativă - nivel elementar", E167)), 'Indicatori comportamentali'!$C$3,
  ISNUMBER(SEARCH("Inițiativă - nivel operațional", E167)), 'Indicatori comportamentali'!$C$4,
  ISNUMBER(SEARCH("Inițiativă - nivel extins", E167)), 'Indicatori comportamentali'!$C$5,
  ISNUMBER(SEARCH("Inițiativă - nivel strategic", E167)),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67" t="str">
        <f t="shared" si="27"/>
        <v>Inspector de monitorizare, grad debutant</v>
      </c>
      <c r="K167" s="31" t="str" cm="1">
        <f t="array" ref="K167">_xlfn.IFS(
  ISNUMBER(SEARCH("Planificare și organizare - nivel elementar", E167)), 'Indicatori comportamentali'!$D$3,
  ISNUMBER(SEARCH("Planificare și organizare - nivel operațional", E167)), 'Indicatori comportamentali'!$D$4,
  ISNUMBER(SEARCH("Planificare și organizare - nivel extins", E167)), 'Indicatori comportamentali'!$D$5,
  ISNUMBER(SEARCH("Planificare și organizare - nivel strategic", E167)),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67" t="str">
        <f t="shared" si="28"/>
        <v>Inspector de monitorizare, grad debutant</v>
      </c>
      <c r="M167" s="31" t="str" cm="1">
        <f t="array" ref="M167">_xlfn.IFS(
  ISNUMBER(SEARCH("Comunicare - nivel elementar", E167)), 'Indicatori comportamentali'!$E$3,
  ISNUMBER(SEARCH("Comunicare - nivel operațional", E167)), 'Indicatori comportamentali'!$E$4,
  ISNUMBER(SEARCH("Comunicare - nivel extins", E167)), 'Indicatori comportamentali'!$E$5,
  ISNUMBER(SEARCH("Comunicare - nivel strategic", E167)),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67" t="str">
        <f t="shared" si="29"/>
        <v>Inspector de monitorizare, grad debutant</v>
      </c>
      <c r="O167" s="31" t="str" cm="1">
        <f t="array" ref="O167">_xlfn.IFS(
  ISNUMBER(SEARCH("Lucru în echipă - nivel elementar", E167)), 'Indicatori comportamentali'!$F$3,
  ISNUMBER(SEARCH("Lucru în echipă - nivel operațional", E167)), 'Indicatori comportamentali'!$F$4,
  ISNUMBER(SEARCH("Lucru în echipă - nivel extins", E167)), 'Indicatori comportamentali'!$F$5,
  ISNUMBER(SEARCH("Lucru în echipă - nivel strategic", E167)),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67" t="str">
        <f t="shared" si="30"/>
        <v>Inspector de monitorizare, grad debutant</v>
      </c>
      <c r="Q167" s="31" t="str" cm="1">
        <f t="array" ref="Q167">_xlfn.IFS(
  ISNUMBER(SEARCH("Orientare către cetățean - nivel elementar", E167)), 'Indicatori comportamentali'!$G$3,
  ISNUMBER(SEARCH("Orientare către cetățean - nivel operațional", E167)), 'Indicatori comportamentali'!$G$4,
  ISNUMBER(SEARCH("Orientare către cetățean - nivel extins", E167)), 'Indicatori comportamentali'!$G$5,
  ISNUMBER(SEARCH("Orientare către cetățean - nivel strategic", E167)),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67" t="str">
        <f t="shared" si="31"/>
        <v>Inspector de monitorizare, grad debutant</v>
      </c>
      <c r="S167" s="31" t="str" cm="1">
        <f t="array" ref="S167">_xlfn.IFS(
  ISNUMBER(SEARCH("Integritate - nivel elementar", E167)), 'Indicatori comportamentali'!$H$3,
  ISNUMBER(SEARCH("Integritate - nivel operațional", E167)), 'Indicatori comportamentali'!$H$4,
  ISNUMBER(SEARCH("Integritate - nivel extins", E167)), 'Indicatori comportamentali'!$H$5,
  ISNUMBER(SEARCH("Integritate - nivel strategic", E167)),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67" t="str">
        <f t="shared" si="32"/>
        <v>Inspector de monitorizare, grad debutant</v>
      </c>
      <c r="U167" s="31" t="str" cm="1">
        <f t="array" ref="U167">_xlfn.IFS(
  ISNUMBER(SEARCH("Managementul performanței - nivel elementar", E167)), 'Indicatori comportamentali'!$I$3,
  ISNUMBER(SEARCH("Managementul performanței - nivel operațional", E167)), 'Indicatori comportamentali'!$I$4,
  ISNUMBER(SEARCH("Managementul performanței - nivel extins", E167)), 'Indicatori comportamentali'!$I$5,
  ISNUMBER(SEARCH("Managementul performanței - nivel strategic", E167)), 'Indicatori comportamentali'!$I$6,
  TRUE, "-"
)</f>
        <v>-</v>
      </c>
      <c r="V167" t="str">
        <f t="shared" si="33"/>
        <v>Inspector de monitorizare, grad debutant</v>
      </c>
      <c r="W167" s="31" t="str" cm="1">
        <f t="array" ref="W167">_xlfn.IFS(
  ISNUMBER(SEARCH("Dezvoltarea echipei - nivel elementar", E167)), 'Indicatori comportamentali'!$J$3,
  ISNUMBER(SEARCH("Dezvoltarea echipei - nivel operațional", E167)), 'Indicatori comportamentali'!$J$4,
  ISNUMBER(SEARCH("Dezvoltarea echipei - nivel extins", E167)), 'Indicatori comportamentali'!$J$5,
  ISNUMBER(SEARCH("Dezvoltarea echipei - nivel strategic", E167)), 'Indicatori comportamentali'!$J$6,
  TRUE, "-"
)</f>
        <v>-</v>
      </c>
      <c r="X167" t="str">
        <f t="shared" si="34"/>
        <v>Inspector de monitorizare, grad debutant</v>
      </c>
      <c r="Y167" s="31" t="str" cm="1">
        <f t="array" ref="Y167">_xlfn.IFS(
  ISNUMBER(SEARCH("Generarea angajamentului - nivel elementar", E167)), 'Indicatori comportamentali'!$K$3,
  ISNUMBER(SEARCH("Generarea angajamentului - nivel operațional", E167)), 'Indicatori comportamentali'!$K$4,
  ISNUMBER(SEARCH("Generarea angajamentului - nivel extins", E167)), 'Indicatori comportamentali'!$K$5,
  ISNUMBER(SEARCH("Generarea angajamentului - nivel strategic", E167)), 'Indicatori comportamentali'!$K$6,
  TRUE, "-"
)</f>
        <v>-</v>
      </c>
      <c r="Z167" t="str">
        <f t="shared" si="35"/>
        <v>Inspector de monitorizare, grad debutant</v>
      </c>
      <c r="AA167" s="31" t="str" cm="1">
        <f t="array" ref="AA167">_xlfn.IFS(
  ISNUMBER(SEARCH("Promovarea inovației și inițierea schimbării - nivel elementar", E167)), 'Indicatori comportamentali'!$L$3,
  ISNUMBER(SEARCH("Promovarea inovației și inițierea schimbării - nivel operațional", E167)), 'Indicatori comportamentali'!$L$4,
  ISNUMBER(SEARCH("Promovarea inovației și inițierea schimbării - nivel extins", E167)), 'Indicatori comportamentali'!$L$5,
  ISNUMBER(SEARCH("Promovarea inovației și inițierea schimbării - nivel strategic", E167)), 'Indicatori comportamentali'!$L$6,
  TRUE, "-"
)</f>
        <v>-</v>
      </c>
    </row>
    <row r="168" spans="1:27" ht="158.4" x14ac:dyDescent="0.3">
      <c r="A168" t="s">
        <v>157</v>
      </c>
      <c r="B168" t="s">
        <v>74</v>
      </c>
      <c r="C168" t="s">
        <v>164</v>
      </c>
      <c r="D168" t="str">
        <f t="shared" ref="D168:D177" si="36">_xlfn.CONCAT(A168,","," ",B168)</f>
        <v>Inspector de monitorizare, grad asistent</v>
      </c>
      <c r="E168" s="32" t="s">
        <v>79</v>
      </c>
      <c r="F168" t="str">
        <f t="shared" si="25"/>
        <v>Inspector de monitorizare, grad asistent</v>
      </c>
      <c r="G168" s="31" t="str" cm="1">
        <f t="array" ref="G168">_xlfn.IFS(
  ISNUMBER(SEARCH("Rezolvarea de probleme și luarea deciziilor - nivel elementar", E168)), 'Indicatori comportamentali'!$B$3,
  ISNUMBER(SEARCH("Rezolvarea de probleme și luarea deciziilor - nivel operațional", E168)), 'Indicatori comportamentali'!$B$4,
  ISNUMBER(SEARCH("Rezolvarea de probleme și luarea deciziilor - nivel extins", E168)), 'Indicatori comportamentali'!$B$5,
  ISNUMBER(SEARCH("Rezolvarea de probleme și luarea deciziilor - nivel strategic", E168)),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68" t="str">
        <f t="shared" si="26"/>
        <v>Inspector de monitorizare, grad asistent</v>
      </c>
      <c r="I168" s="31" t="str" cm="1">
        <f t="array" ref="I168">_xlfn.IFS(
  ISNUMBER(SEARCH("Inițiativă - nivel elementar", E168)), 'Indicatori comportamentali'!$C$3,
  ISNUMBER(SEARCH("Inițiativă - nivel operațional", E168)), 'Indicatori comportamentali'!$C$4,
  ISNUMBER(SEARCH("Inițiativă - nivel extins", E168)), 'Indicatori comportamentali'!$C$5,
  ISNUMBER(SEARCH("Inițiativă - nivel strategic", E168)),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68" t="str">
        <f t="shared" si="27"/>
        <v>Inspector de monitorizare, grad asistent</v>
      </c>
      <c r="K168" s="31" t="str" cm="1">
        <f t="array" ref="K168">_xlfn.IFS(
  ISNUMBER(SEARCH("Planificare și organizare - nivel elementar", E168)), 'Indicatori comportamentali'!$D$3,
  ISNUMBER(SEARCH("Planificare și organizare - nivel operațional", E168)), 'Indicatori comportamentali'!$D$4,
  ISNUMBER(SEARCH("Planificare și organizare - nivel extins", E168)), 'Indicatori comportamentali'!$D$5,
  ISNUMBER(SEARCH("Planificare și organizare - nivel strategic", E168)),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68" t="str">
        <f t="shared" si="28"/>
        <v>Inspector de monitorizare, grad asistent</v>
      </c>
      <c r="M168" s="31" t="str" cm="1">
        <f t="array" ref="M168">_xlfn.IFS(
  ISNUMBER(SEARCH("Comunicare - nivel elementar", E168)), 'Indicatori comportamentali'!$E$3,
  ISNUMBER(SEARCH("Comunicare - nivel operațional", E168)), 'Indicatori comportamentali'!$E$4,
  ISNUMBER(SEARCH("Comunicare - nivel extins", E168)), 'Indicatori comportamentali'!$E$5,
  ISNUMBER(SEARCH("Comunicare - nivel strategic", E168)),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68" t="str">
        <f t="shared" si="29"/>
        <v>Inspector de monitorizare, grad asistent</v>
      </c>
      <c r="O168" s="31" t="str" cm="1">
        <f t="array" ref="O168">_xlfn.IFS(
  ISNUMBER(SEARCH("Lucru în echipă - nivel elementar", E168)), 'Indicatori comportamentali'!$F$3,
  ISNUMBER(SEARCH("Lucru în echipă - nivel operațional", E168)), 'Indicatori comportamentali'!$F$4,
  ISNUMBER(SEARCH("Lucru în echipă - nivel extins", E168)), 'Indicatori comportamentali'!$F$5,
  ISNUMBER(SEARCH("Lucru în echipă - nivel strategic", E168)),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68" t="str">
        <f t="shared" si="30"/>
        <v>Inspector de monitorizare, grad asistent</v>
      </c>
      <c r="Q168" s="31" t="str" cm="1">
        <f t="array" ref="Q168">_xlfn.IFS(
  ISNUMBER(SEARCH("Orientare către cetățean - nivel elementar", E168)), 'Indicatori comportamentali'!$G$3,
  ISNUMBER(SEARCH("Orientare către cetățean - nivel operațional", E168)), 'Indicatori comportamentali'!$G$4,
  ISNUMBER(SEARCH("Orientare către cetățean - nivel extins", E168)), 'Indicatori comportamentali'!$G$5,
  ISNUMBER(SEARCH("Orientare către cetățean - nivel strategic", E168)),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68" t="str">
        <f t="shared" si="31"/>
        <v>Inspector de monitorizare, grad asistent</v>
      </c>
      <c r="S168" s="31" t="str" cm="1">
        <f t="array" ref="S168">_xlfn.IFS(
  ISNUMBER(SEARCH("Integritate - nivel elementar", E168)), 'Indicatori comportamentali'!$H$3,
  ISNUMBER(SEARCH("Integritate - nivel operațional", E168)), 'Indicatori comportamentali'!$H$4,
  ISNUMBER(SEARCH("Integritate - nivel extins", E168)), 'Indicatori comportamentali'!$H$5,
  ISNUMBER(SEARCH("Integritate - nivel strategic", E168)),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68" t="str">
        <f t="shared" si="32"/>
        <v>Inspector de monitorizare, grad asistent</v>
      </c>
      <c r="U168" s="31" t="str" cm="1">
        <f t="array" ref="U168">_xlfn.IFS(
  ISNUMBER(SEARCH("Managementul performanței - nivel elementar", E168)), 'Indicatori comportamentali'!$I$3,
  ISNUMBER(SEARCH("Managementul performanței - nivel operațional", E168)), 'Indicatori comportamentali'!$I$4,
  ISNUMBER(SEARCH("Managementul performanței - nivel extins", E168)), 'Indicatori comportamentali'!$I$5,
  ISNUMBER(SEARCH("Managementul performanței - nivel strategic", E168)), 'Indicatori comportamentali'!$I$6,
  TRUE, "-"
)</f>
        <v>-</v>
      </c>
      <c r="V168" t="str">
        <f t="shared" si="33"/>
        <v>Inspector de monitorizare, grad asistent</v>
      </c>
      <c r="W168" s="31" t="str" cm="1">
        <f t="array" ref="W168">_xlfn.IFS(
  ISNUMBER(SEARCH("Dezvoltarea echipei - nivel elementar", E168)), 'Indicatori comportamentali'!$J$3,
  ISNUMBER(SEARCH("Dezvoltarea echipei - nivel operațional", E168)), 'Indicatori comportamentali'!$J$4,
  ISNUMBER(SEARCH("Dezvoltarea echipei - nivel extins", E168)), 'Indicatori comportamentali'!$J$5,
  ISNUMBER(SEARCH("Dezvoltarea echipei - nivel strategic", E168)), 'Indicatori comportamentali'!$J$6,
  TRUE, "-"
)</f>
        <v>-</v>
      </c>
      <c r="X168" t="str">
        <f t="shared" si="34"/>
        <v>Inspector de monitorizare, grad asistent</v>
      </c>
      <c r="Y168" s="31" t="str" cm="1">
        <f t="array" ref="Y168">_xlfn.IFS(
  ISNUMBER(SEARCH("Generarea angajamentului - nivel elementar", E168)), 'Indicatori comportamentali'!$K$3,
  ISNUMBER(SEARCH("Generarea angajamentului - nivel operațional", E168)), 'Indicatori comportamentali'!$K$4,
  ISNUMBER(SEARCH("Generarea angajamentului - nivel extins", E168)), 'Indicatori comportamentali'!$K$5,
  ISNUMBER(SEARCH("Generarea angajamentului - nivel strategic", E168)), 'Indicatori comportamentali'!$K$6,
  TRUE, "-"
)</f>
        <v>-</v>
      </c>
      <c r="Z168" t="str">
        <f t="shared" si="35"/>
        <v>Inspector de monitorizare, grad asistent</v>
      </c>
      <c r="AA168" s="31" t="str" cm="1">
        <f t="array" ref="AA168">_xlfn.IFS(
  ISNUMBER(SEARCH("Promovarea inovației și inițierea schimbării - nivel elementar", E168)), 'Indicatori comportamentali'!$L$3,
  ISNUMBER(SEARCH("Promovarea inovației și inițierea schimbării - nivel operațional", E168)), 'Indicatori comportamentali'!$L$4,
  ISNUMBER(SEARCH("Promovarea inovației și inițierea schimbării - nivel extins", E168)), 'Indicatori comportamentali'!$L$5,
  ISNUMBER(SEARCH("Promovarea inovației și inițierea schimbării - nivel strategic", E168)), 'Indicatori comportamentali'!$L$6,
  TRUE, "-"
)</f>
        <v>-</v>
      </c>
    </row>
    <row r="169" spans="1:27" ht="172.8" x14ac:dyDescent="0.3">
      <c r="A169" t="s">
        <v>157</v>
      </c>
      <c r="B169" t="s">
        <v>75</v>
      </c>
      <c r="C169" t="s">
        <v>164</v>
      </c>
      <c r="D169" t="str">
        <f t="shared" si="36"/>
        <v>Inspector de monitorizare, grad principal</v>
      </c>
      <c r="E169" s="32" t="s">
        <v>78</v>
      </c>
      <c r="F169" t="str">
        <f t="shared" si="25"/>
        <v>Inspector de monitorizare, grad principal</v>
      </c>
      <c r="G169" s="31" t="str" cm="1">
        <f t="array" ref="G169">_xlfn.IFS(
  ISNUMBER(SEARCH("Rezolvarea de probleme și luarea deciziilor - nivel elementar", E169)), 'Indicatori comportamentali'!$B$3,
  ISNUMBER(SEARCH("Rezolvarea de probleme și luarea deciziilor - nivel operațional", E169)), 'Indicatori comportamentali'!$B$4,
  ISNUMBER(SEARCH("Rezolvarea de probleme și luarea deciziilor - nivel extins", E169)), 'Indicatori comportamentali'!$B$5,
  ISNUMBER(SEARCH("Rezolvarea de probleme și luarea deciziilor - nivel strategic", E169)),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69" t="str">
        <f t="shared" si="26"/>
        <v>Inspector de monitorizare, grad principal</v>
      </c>
      <c r="I169" s="31" t="str" cm="1">
        <f t="array" ref="I169">_xlfn.IFS(
  ISNUMBER(SEARCH("Inițiativă - nivel elementar", E169)), 'Indicatori comportamentali'!$C$3,
  ISNUMBER(SEARCH("Inițiativă - nivel operațional", E169)), 'Indicatori comportamentali'!$C$4,
  ISNUMBER(SEARCH("Inițiativă - nivel extins", E169)), 'Indicatori comportamentali'!$C$5,
  ISNUMBER(SEARCH("Inițiativă - nivel strategic", E169)),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69" t="str">
        <f t="shared" si="27"/>
        <v>Inspector de monitorizare, grad principal</v>
      </c>
      <c r="K169" s="31" t="str" cm="1">
        <f t="array" ref="K169">_xlfn.IFS(
  ISNUMBER(SEARCH("Planificare și organizare - nivel elementar", E169)), 'Indicatori comportamentali'!$D$3,
  ISNUMBER(SEARCH("Planificare și organizare - nivel operațional", E169)), 'Indicatori comportamentali'!$D$4,
  ISNUMBER(SEARCH("Planificare și organizare - nivel extins", E169)), 'Indicatori comportamentali'!$D$5,
  ISNUMBER(SEARCH("Planificare și organizare - nivel strategic", E169)),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69" t="str">
        <f t="shared" si="28"/>
        <v>Inspector de monitorizare, grad principal</v>
      </c>
      <c r="M169" s="31" t="str" cm="1">
        <f t="array" ref="M169">_xlfn.IFS(
  ISNUMBER(SEARCH("Comunicare - nivel elementar", E169)), 'Indicatori comportamentali'!$E$3,
  ISNUMBER(SEARCH("Comunicare - nivel operațional", E169)), 'Indicatori comportamentali'!$E$4,
  ISNUMBER(SEARCH("Comunicare - nivel extins", E169)), 'Indicatori comportamentali'!$E$5,
  ISNUMBER(SEARCH("Comunicare - nivel strategic", E169)),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69" t="str">
        <f t="shared" si="29"/>
        <v>Inspector de monitorizare, grad principal</v>
      </c>
      <c r="O169" s="31" t="str" cm="1">
        <f t="array" ref="O169">_xlfn.IFS(
  ISNUMBER(SEARCH("Lucru în echipă - nivel elementar", E169)), 'Indicatori comportamentali'!$F$3,
  ISNUMBER(SEARCH("Lucru în echipă - nivel operațional", E169)), 'Indicatori comportamentali'!$F$4,
  ISNUMBER(SEARCH("Lucru în echipă - nivel extins", E169)), 'Indicatori comportamentali'!$F$5,
  ISNUMBER(SEARCH("Lucru în echipă - nivel strategic", E169)),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69" t="str">
        <f t="shared" si="30"/>
        <v>Inspector de monitorizare, grad principal</v>
      </c>
      <c r="Q169" s="31" t="str" cm="1">
        <f t="array" ref="Q169">_xlfn.IFS(
  ISNUMBER(SEARCH("Orientare către cetățean - nivel elementar", E169)), 'Indicatori comportamentali'!$G$3,
  ISNUMBER(SEARCH("Orientare către cetățean - nivel operațional", E169)), 'Indicatori comportamentali'!$G$4,
  ISNUMBER(SEARCH("Orientare către cetățean - nivel extins", E169)), 'Indicatori comportamentali'!$G$5,
  ISNUMBER(SEARCH("Orientare către cetățean - nivel strategic", E169)),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69" t="str">
        <f t="shared" si="31"/>
        <v>Inspector de monitorizare, grad principal</v>
      </c>
      <c r="S169" s="31" t="str" cm="1">
        <f t="array" ref="S169">_xlfn.IFS(
  ISNUMBER(SEARCH("Integritate - nivel elementar", E169)), 'Indicatori comportamentali'!$H$3,
  ISNUMBER(SEARCH("Integritate - nivel operațional", E169)), 'Indicatori comportamentali'!$H$4,
  ISNUMBER(SEARCH("Integritate - nivel extins", E169)), 'Indicatori comportamentali'!$H$5,
  ISNUMBER(SEARCH("Integritate - nivel strategic", E169)),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69" t="str">
        <f t="shared" si="32"/>
        <v>Inspector de monitorizare, grad principal</v>
      </c>
      <c r="U169" s="31" t="str" cm="1">
        <f t="array" ref="U169">_xlfn.IFS(
  ISNUMBER(SEARCH("Managementul performanței - nivel elementar", E169)), 'Indicatori comportamentali'!$I$3,
  ISNUMBER(SEARCH("Managementul performanței - nivel operațional", E169)), 'Indicatori comportamentali'!$I$4,
  ISNUMBER(SEARCH("Managementul performanței - nivel extins", E169)), 'Indicatori comportamentali'!$I$5,
  ISNUMBER(SEARCH("Managementul performanței - nivel strategic", E169)), 'Indicatori comportamentali'!$I$6,
  TRUE, "-"
)</f>
        <v>-</v>
      </c>
      <c r="V169" t="str">
        <f t="shared" si="33"/>
        <v>Inspector de monitorizare, grad principal</v>
      </c>
      <c r="W169" s="31" t="str" cm="1">
        <f t="array" ref="W169">_xlfn.IFS(
  ISNUMBER(SEARCH("Dezvoltarea echipei - nivel elementar", E169)), 'Indicatori comportamentali'!$J$3,
  ISNUMBER(SEARCH("Dezvoltarea echipei - nivel operațional", E169)), 'Indicatori comportamentali'!$J$4,
  ISNUMBER(SEARCH("Dezvoltarea echipei - nivel extins", E169)), 'Indicatori comportamentali'!$J$5,
  ISNUMBER(SEARCH("Dezvoltarea echipei - nivel strategic", E169)), 'Indicatori comportamentali'!$J$6,
  TRUE, "-"
)</f>
        <v>-</v>
      </c>
      <c r="X169" t="str">
        <f t="shared" si="34"/>
        <v>Inspector de monitorizare, grad principal</v>
      </c>
      <c r="Y169" s="31" t="str" cm="1">
        <f t="array" ref="Y169">_xlfn.IFS(
  ISNUMBER(SEARCH("Generarea angajamentului - nivel elementar", E169)), 'Indicatori comportamentali'!$K$3,
  ISNUMBER(SEARCH("Generarea angajamentului - nivel operațional", E169)), 'Indicatori comportamentali'!$K$4,
  ISNUMBER(SEARCH("Generarea angajamentului - nivel extins", E169)), 'Indicatori comportamentali'!$K$5,
  ISNUMBER(SEARCH("Generarea angajamentului - nivel strategic", E169)), 'Indicatori comportamentali'!$K$6,
  TRUE, "-"
)</f>
        <v>-</v>
      </c>
      <c r="Z169" t="str">
        <f t="shared" si="35"/>
        <v>Inspector de monitorizare, grad principal</v>
      </c>
      <c r="AA169" s="31" t="str" cm="1">
        <f t="array" ref="AA169">_xlfn.IFS(
  ISNUMBER(SEARCH("Promovarea inovației și inițierea schimbării - nivel elementar", E169)), 'Indicatori comportamentali'!$L$3,
  ISNUMBER(SEARCH("Promovarea inovației și inițierea schimbării - nivel operațional", E169)), 'Indicatori comportamentali'!$L$4,
  ISNUMBER(SEARCH("Promovarea inovației și inițierea schimbării - nivel extins", E169)), 'Indicatori comportamentali'!$L$5,
  ISNUMBER(SEARCH("Promovarea inovației și inițierea schimbării - nivel strategic", E169)), 'Indicatori comportamentali'!$L$6,
  TRUE, "-"
)</f>
        <v>-</v>
      </c>
    </row>
    <row r="170" spans="1:27" ht="172.8" x14ac:dyDescent="0.3">
      <c r="A170" t="s">
        <v>157</v>
      </c>
      <c r="B170" t="s">
        <v>76</v>
      </c>
      <c r="C170" t="s">
        <v>164</v>
      </c>
      <c r="D170" t="str">
        <f t="shared" si="36"/>
        <v>Inspector de monitorizare, grad superior</v>
      </c>
      <c r="E170" s="32" t="s">
        <v>78</v>
      </c>
      <c r="F170" t="str">
        <f t="shared" si="25"/>
        <v>Inspector de monitorizare, grad superior</v>
      </c>
      <c r="G170" s="31" t="str" cm="1">
        <f t="array" ref="G170">_xlfn.IFS(
  ISNUMBER(SEARCH("Rezolvarea de probleme și luarea deciziilor - nivel elementar", E170)), 'Indicatori comportamentali'!$B$3,
  ISNUMBER(SEARCH("Rezolvarea de probleme și luarea deciziilor - nivel operațional", E170)), 'Indicatori comportamentali'!$B$4,
  ISNUMBER(SEARCH("Rezolvarea de probleme și luarea deciziilor - nivel extins", E170)), 'Indicatori comportamentali'!$B$5,
  ISNUMBER(SEARCH("Rezolvarea de probleme și luarea deciziilor - nivel strategic", E170)),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70" t="str">
        <f t="shared" si="26"/>
        <v>Inspector de monitorizare, grad superior</v>
      </c>
      <c r="I170" s="31" t="str" cm="1">
        <f t="array" ref="I170">_xlfn.IFS(
  ISNUMBER(SEARCH("Inițiativă - nivel elementar", E170)), 'Indicatori comportamentali'!$C$3,
  ISNUMBER(SEARCH("Inițiativă - nivel operațional", E170)), 'Indicatori comportamentali'!$C$4,
  ISNUMBER(SEARCH("Inițiativă - nivel extins", E170)), 'Indicatori comportamentali'!$C$5,
  ISNUMBER(SEARCH("Inițiativă - nivel strategic", E170)),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70" t="str">
        <f t="shared" si="27"/>
        <v>Inspector de monitorizare, grad superior</v>
      </c>
      <c r="K170" s="31" t="str" cm="1">
        <f t="array" ref="K170">_xlfn.IFS(
  ISNUMBER(SEARCH("Planificare și organizare - nivel elementar", E170)), 'Indicatori comportamentali'!$D$3,
  ISNUMBER(SEARCH("Planificare și organizare - nivel operațional", E170)), 'Indicatori comportamentali'!$D$4,
  ISNUMBER(SEARCH("Planificare și organizare - nivel extins", E170)), 'Indicatori comportamentali'!$D$5,
  ISNUMBER(SEARCH("Planificare și organizare - nivel strategic", E170)),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70" t="str">
        <f t="shared" si="28"/>
        <v>Inspector de monitorizare, grad superior</v>
      </c>
      <c r="M170" s="31" t="str" cm="1">
        <f t="array" ref="M170">_xlfn.IFS(
  ISNUMBER(SEARCH("Comunicare - nivel elementar", E170)), 'Indicatori comportamentali'!$E$3,
  ISNUMBER(SEARCH("Comunicare - nivel operațional", E170)), 'Indicatori comportamentali'!$E$4,
  ISNUMBER(SEARCH("Comunicare - nivel extins", E170)), 'Indicatori comportamentali'!$E$5,
  ISNUMBER(SEARCH("Comunicare - nivel strategic", E170)),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70" t="str">
        <f t="shared" si="29"/>
        <v>Inspector de monitorizare, grad superior</v>
      </c>
      <c r="O170" s="31" t="str" cm="1">
        <f t="array" ref="O170">_xlfn.IFS(
  ISNUMBER(SEARCH("Lucru în echipă - nivel elementar", E170)), 'Indicatori comportamentali'!$F$3,
  ISNUMBER(SEARCH("Lucru în echipă - nivel operațional", E170)), 'Indicatori comportamentali'!$F$4,
  ISNUMBER(SEARCH("Lucru în echipă - nivel extins", E170)), 'Indicatori comportamentali'!$F$5,
  ISNUMBER(SEARCH("Lucru în echipă - nivel strategic", E170)),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70" t="str">
        <f t="shared" si="30"/>
        <v>Inspector de monitorizare, grad superior</v>
      </c>
      <c r="Q170" s="31" t="str" cm="1">
        <f t="array" ref="Q170">_xlfn.IFS(
  ISNUMBER(SEARCH("Orientare către cetățean - nivel elementar", E170)), 'Indicatori comportamentali'!$G$3,
  ISNUMBER(SEARCH("Orientare către cetățean - nivel operațional", E170)), 'Indicatori comportamentali'!$G$4,
  ISNUMBER(SEARCH("Orientare către cetățean - nivel extins", E170)), 'Indicatori comportamentali'!$G$5,
  ISNUMBER(SEARCH("Orientare către cetățean - nivel strategic", E170)),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70" t="str">
        <f t="shared" si="31"/>
        <v>Inspector de monitorizare, grad superior</v>
      </c>
      <c r="S170" s="31" t="str" cm="1">
        <f t="array" ref="S170">_xlfn.IFS(
  ISNUMBER(SEARCH("Integritate - nivel elementar", E170)), 'Indicatori comportamentali'!$H$3,
  ISNUMBER(SEARCH("Integritate - nivel operațional", E170)), 'Indicatori comportamentali'!$H$4,
  ISNUMBER(SEARCH("Integritate - nivel extins", E170)), 'Indicatori comportamentali'!$H$5,
  ISNUMBER(SEARCH("Integritate - nivel strategic", E170)),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70" t="str">
        <f t="shared" si="32"/>
        <v>Inspector de monitorizare, grad superior</v>
      </c>
      <c r="U170" s="31" t="str" cm="1">
        <f t="array" ref="U170">_xlfn.IFS(
  ISNUMBER(SEARCH("Managementul performanței - nivel elementar", E170)), 'Indicatori comportamentali'!$I$3,
  ISNUMBER(SEARCH("Managementul performanței - nivel operațional", E170)), 'Indicatori comportamentali'!$I$4,
  ISNUMBER(SEARCH("Managementul performanței - nivel extins", E170)), 'Indicatori comportamentali'!$I$5,
  ISNUMBER(SEARCH("Managementul performanței - nivel strategic", E170)), 'Indicatori comportamentali'!$I$6,
  TRUE, "-"
)</f>
        <v>-</v>
      </c>
      <c r="V170" t="str">
        <f t="shared" si="33"/>
        <v>Inspector de monitorizare, grad superior</v>
      </c>
      <c r="W170" s="31" t="str" cm="1">
        <f t="array" ref="W170">_xlfn.IFS(
  ISNUMBER(SEARCH("Dezvoltarea echipei - nivel elementar", E170)), 'Indicatori comportamentali'!$J$3,
  ISNUMBER(SEARCH("Dezvoltarea echipei - nivel operațional", E170)), 'Indicatori comportamentali'!$J$4,
  ISNUMBER(SEARCH("Dezvoltarea echipei - nivel extins", E170)), 'Indicatori comportamentali'!$J$5,
  ISNUMBER(SEARCH("Dezvoltarea echipei - nivel strategic", E170)), 'Indicatori comportamentali'!$J$6,
  TRUE, "-"
)</f>
        <v>-</v>
      </c>
      <c r="X170" t="str">
        <f t="shared" si="34"/>
        <v>Inspector de monitorizare, grad superior</v>
      </c>
      <c r="Y170" s="31" t="str" cm="1">
        <f t="array" ref="Y170">_xlfn.IFS(
  ISNUMBER(SEARCH("Generarea angajamentului - nivel elementar", E170)), 'Indicatori comportamentali'!$K$3,
  ISNUMBER(SEARCH("Generarea angajamentului - nivel operațional", E170)), 'Indicatori comportamentali'!$K$4,
  ISNUMBER(SEARCH("Generarea angajamentului - nivel extins", E170)), 'Indicatori comportamentali'!$K$5,
  ISNUMBER(SEARCH("Generarea angajamentului - nivel strategic", E170)), 'Indicatori comportamentali'!$K$6,
  TRUE, "-"
)</f>
        <v>-</v>
      </c>
      <c r="Z170" t="str">
        <f t="shared" si="35"/>
        <v>Inspector de monitorizare, grad superior</v>
      </c>
      <c r="AA170" s="31" t="str" cm="1">
        <f t="array" ref="AA170">_xlfn.IFS(
  ISNUMBER(SEARCH("Promovarea inovației și inițierea schimbării - nivel elementar", E170)), 'Indicatori comportamentali'!$L$3,
  ISNUMBER(SEARCH("Promovarea inovației și inițierea schimbării - nivel operațional", E170)), 'Indicatori comportamentali'!$L$4,
  ISNUMBER(SEARCH("Promovarea inovației și inițierea schimbării - nivel extins", E170)), 'Indicatori comportamentali'!$L$5,
  ISNUMBER(SEARCH("Promovarea inovației și inițierea schimbării - nivel strategic", E170)), 'Indicatori comportamentali'!$L$6,
  TRUE, "-"
)</f>
        <v>-</v>
      </c>
    </row>
    <row r="171" spans="1:27" ht="158.4" x14ac:dyDescent="0.3">
      <c r="A171" t="s">
        <v>158</v>
      </c>
      <c r="B171" t="s">
        <v>73</v>
      </c>
      <c r="C171" t="s">
        <v>164</v>
      </c>
      <c r="D171" t="str">
        <f t="shared" si="36"/>
        <v>Expert dezvoltare durabilă, grad debutant</v>
      </c>
      <c r="E171" s="32" t="s">
        <v>79</v>
      </c>
      <c r="F171" t="str">
        <f t="shared" si="25"/>
        <v>Expert dezvoltare durabilă, grad debutant</v>
      </c>
      <c r="G171" s="31" t="str" cm="1">
        <f t="array" ref="G171">_xlfn.IFS(
  ISNUMBER(SEARCH("Rezolvarea de probleme și luarea deciziilor - nivel elementar", E171)), 'Indicatori comportamentali'!$B$3,
  ISNUMBER(SEARCH("Rezolvarea de probleme și luarea deciziilor - nivel operațional", E171)), 'Indicatori comportamentali'!$B$4,
  ISNUMBER(SEARCH("Rezolvarea de probleme și luarea deciziilor - nivel extins", E171)), 'Indicatori comportamentali'!$B$5,
  ISNUMBER(SEARCH("Rezolvarea de probleme și luarea deciziilor - nivel strategic", E171)),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71" t="str">
        <f t="shared" si="26"/>
        <v>Expert dezvoltare durabilă, grad debutant</v>
      </c>
      <c r="I171" s="31" t="str" cm="1">
        <f t="array" ref="I171">_xlfn.IFS(
  ISNUMBER(SEARCH("Inițiativă - nivel elementar", E171)), 'Indicatori comportamentali'!$C$3,
  ISNUMBER(SEARCH("Inițiativă - nivel operațional", E171)), 'Indicatori comportamentali'!$C$4,
  ISNUMBER(SEARCH("Inițiativă - nivel extins", E171)), 'Indicatori comportamentali'!$C$5,
  ISNUMBER(SEARCH("Inițiativă - nivel strategic", E171)),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71" t="str">
        <f t="shared" si="27"/>
        <v>Expert dezvoltare durabilă, grad debutant</v>
      </c>
      <c r="K171" s="31" t="str" cm="1">
        <f t="array" ref="K171">_xlfn.IFS(
  ISNUMBER(SEARCH("Planificare și organizare - nivel elementar", E171)), 'Indicatori comportamentali'!$D$3,
  ISNUMBER(SEARCH("Planificare și organizare - nivel operațional", E171)), 'Indicatori comportamentali'!$D$4,
  ISNUMBER(SEARCH("Planificare și organizare - nivel extins", E171)), 'Indicatori comportamentali'!$D$5,
  ISNUMBER(SEARCH("Planificare și organizare - nivel strategic", E171)),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71" t="str">
        <f t="shared" si="28"/>
        <v>Expert dezvoltare durabilă, grad debutant</v>
      </c>
      <c r="M171" s="31" t="str" cm="1">
        <f t="array" ref="M171">_xlfn.IFS(
  ISNUMBER(SEARCH("Comunicare - nivel elementar", E171)), 'Indicatori comportamentali'!$E$3,
  ISNUMBER(SEARCH("Comunicare - nivel operațional", E171)), 'Indicatori comportamentali'!$E$4,
  ISNUMBER(SEARCH("Comunicare - nivel extins", E171)), 'Indicatori comportamentali'!$E$5,
  ISNUMBER(SEARCH("Comunicare - nivel strategic", E171)),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71" t="str">
        <f t="shared" si="29"/>
        <v>Expert dezvoltare durabilă, grad debutant</v>
      </c>
      <c r="O171" s="31" t="str" cm="1">
        <f t="array" ref="O171">_xlfn.IFS(
  ISNUMBER(SEARCH("Lucru în echipă - nivel elementar", E171)), 'Indicatori comportamentali'!$F$3,
  ISNUMBER(SEARCH("Lucru în echipă - nivel operațional", E171)), 'Indicatori comportamentali'!$F$4,
  ISNUMBER(SEARCH("Lucru în echipă - nivel extins", E171)), 'Indicatori comportamentali'!$F$5,
  ISNUMBER(SEARCH("Lucru în echipă - nivel strategic", E171)),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71" t="str">
        <f t="shared" si="30"/>
        <v>Expert dezvoltare durabilă, grad debutant</v>
      </c>
      <c r="Q171" s="31" t="str" cm="1">
        <f t="array" ref="Q171">_xlfn.IFS(
  ISNUMBER(SEARCH("Orientare către cetățean - nivel elementar", E171)), 'Indicatori comportamentali'!$G$3,
  ISNUMBER(SEARCH("Orientare către cetățean - nivel operațional", E171)), 'Indicatori comportamentali'!$G$4,
  ISNUMBER(SEARCH("Orientare către cetățean - nivel extins", E171)), 'Indicatori comportamentali'!$G$5,
  ISNUMBER(SEARCH("Orientare către cetățean - nivel strategic", E171)),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71" t="str">
        <f t="shared" si="31"/>
        <v>Expert dezvoltare durabilă, grad debutant</v>
      </c>
      <c r="S171" s="31" t="str" cm="1">
        <f t="array" ref="S171">_xlfn.IFS(
  ISNUMBER(SEARCH("Integritate - nivel elementar", E171)), 'Indicatori comportamentali'!$H$3,
  ISNUMBER(SEARCH("Integritate - nivel operațional", E171)), 'Indicatori comportamentali'!$H$4,
  ISNUMBER(SEARCH("Integritate - nivel extins", E171)), 'Indicatori comportamentali'!$H$5,
  ISNUMBER(SEARCH("Integritate - nivel strategic", E171)),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71" t="str">
        <f t="shared" si="32"/>
        <v>Expert dezvoltare durabilă, grad debutant</v>
      </c>
      <c r="U171" s="31" t="str" cm="1">
        <f t="array" ref="U171">_xlfn.IFS(
  ISNUMBER(SEARCH("Managementul performanței - nivel elementar", E171)), 'Indicatori comportamentali'!$I$3,
  ISNUMBER(SEARCH("Managementul performanței - nivel operațional", E171)), 'Indicatori comportamentali'!$I$4,
  ISNUMBER(SEARCH("Managementul performanței - nivel extins", E171)), 'Indicatori comportamentali'!$I$5,
  ISNUMBER(SEARCH("Managementul performanței - nivel strategic", E171)), 'Indicatori comportamentali'!$I$6,
  TRUE, "-"
)</f>
        <v>-</v>
      </c>
      <c r="V171" t="str">
        <f t="shared" si="33"/>
        <v>Expert dezvoltare durabilă, grad debutant</v>
      </c>
      <c r="W171" s="31" t="str" cm="1">
        <f t="array" ref="W171">_xlfn.IFS(
  ISNUMBER(SEARCH("Dezvoltarea echipei - nivel elementar", E171)), 'Indicatori comportamentali'!$J$3,
  ISNUMBER(SEARCH("Dezvoltarea echipei - nivel operațional", E171)), 'Indicatori comportamentali'!$J$4,
  ISNUMBER(SEARCH("Dezvoltarea echipei - nivel extins", E171)), 'Indicatori comportamentali'!$J$5,
  ISNUMBER(SEARCH("Dezvoltarea echipei - nivel strategic", E171)), 'Indicatori comportamentali'!$J$6,
  TRUE, "-"
)</f>
        <v>-</v>
      </c>
      <c r="X171" t="str">
        <f t="shared" si="34"/>
        <v>Expert dezvoltare durabilă, grad debutant</v>
      </c>
      <c r="Y171" s="31" t="str" cm="1">
        <f t="array" ref="Y171">_xlfn.IFS(
  ISNUMBER(SEARCH("Generarea angajamentului - nivel elementar", E171)), 'Indicatori comportamentali'!$K$3,
  ISNUMBER(SEARCH("Generarea angajamentului - nivel operațional", E171)), 'Indicatori comportamentali'!$K$4,
  ISNUMBER(SEARCH("Generarea angajamentului - nivel extins", E171)), 'Indicatori comportamentali'!$K$5,
  ISNUMBER(SEARCH("Generarea angajamentului - nivel strategic", E171)), 'Indicatori comportamentali'!$K$6,
  TRUE, "-"
)</f>
        <v>-</v>
      </c>
      <c r="Z171" t="str">
        <f t="shared" si="35"/>
        <v>Expert dezvoltare durabilă, grad debutant</v>
      </c>
      <c r="AA171" s="31" t="str" cm="1">
        <f t="array" ref="AA171">_xlfn.IFS(
  ISNUMBER(SEARCH("Promovarea inovației și inițierea schimbării - nivel elementar", E171)), 'Indicatori comportamentali'!$L$3,
  ISNUMBER(SEARCH("Promovarea inovației și inițierea schimbării - nivel operațional", E171)), 'Indicatori comportamentali'!$L$4,
  ISNUMBER(SEARCH("Promovarea inovației și inițierea schimbării - nivel extins", E171)), 'Indicatori comportamentali'!$L$5,
  ISNUMBER(SEARCH("Promovarea inovației și inițierea schimbării - nivel strategic", E171)), 'Indicatori comportamentali'!$L$6,
  TRUE, "-"
)</f>
        <v>-</v>
      </c>
    </row>
    <row r="172" spans="1:27" ht="158.4" x14ac:dyDescent="0.3">
      <c r="A172" t="s">
        <v>158</v>
      </c>
      <c r="B172" t="s">
        <v>74</v>
      </c>
      <c r="C172" t="s">
        <v>164</v>
      </c>
      <c r="D172" t="str">
        <f t="shared" si="36"/>
        <v>Expert dezvoltare durabilă, grad asistent</v>
      </c>
      <c r="E172" s="32" t="s">
        <v>79</v>
      </c>
      <c r="F172" t="str">
        <f t="shared" si="25"/>
        <v>Expert dezvoltare durabilă, grad asistent</v>
      </c>
      <c r="G172" s="31" t="str" cm="1">
        <f t="array" ref="G172">_xlfn.IFS(
  ISNUMBER(SEARCH("Rezolvarea de probleme și luarea deciziilor - nivel elementar", E172)), 'Indicatori comportamentali'!$B$3,
  ISNUMBER(SEARCH("Rezolvarea de probleme și luarea deciziilor - nivel operațional", E172)), 'Indicatori comportamentali'!$B$4,
  ISNUMBER(SEARCH("Rezolvarea de probleme și luarea deciziilor - nivel extins", E172)), 'Indicatori comportamentali'!$B$5,
  ISNUMBER(SEARCH("Rezolvarea de probleme și luarea deciziilor - nivel strategic", E172)),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72" t="str">
        <f t="shared" si="26"/>
        <v>Expert dezvoltare durabilă, grad asistent</v>
      </c>
      <c r="I172" s="31" t="str" cm="1">
        <f t="array" ref="I172">_xlfn.IFS(
  ISNUMBER(SEARCH("Inițiativă - nivel elementar", E172)), 'Indicatori comportamentali'!$C$3,
  ISNUMBER(SEARCH("Inițiativă - nivel operațional", E172)), 'Indicatori comportamentali'!$C$4,
  ISNUMBER(SEARCH("Inițiativă - nivel extins", E172)), 'Indicatori comportamentali'!$C$5,
  ISNUMBER(SEARCH("Inițiativă - nivel strategic", E172)),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72" t="str">
        <f t="shared" si="27"/>
        <v>Expert dezvoltare durabilă, grad asistent</v>
      </c>
      <c r="K172" s="31" t="str" cm="1">
        <f t="array" ref="K172">_xlfn.IFS(
  ISNUMBER(SEARCH("Planificare și organizare - nivel elementar", E172)), 'Indicatori comportamentali'!$D$3,
  ISNUMBER(SEARCH("Planificare și organizare - nivel operațional", E172)), 'Indicatori comportamentali'!$D$4,
  ISNUMBER(SEARCH("Planificare și organizare - nivel extins", E172)), 'Indicatori comportamentali'!$D$5,
  ISNUMBER(SEARCH("Planificare și organizare - nivel strategic", E172)),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72" t="str">
        <f t="shared" si="28"/>
        <v>Expert dezvoltare durabilă, grad asistent</v>
      </c>
      <c r="M172" s="31" t="str" cm="1">
        <f t="array" ref="M172">_xlfn.IFS(
  ISNUMBER(SEARCH("Comunicare - nivel elementar", E172)), 'Indicatori comportamentali'!$E$3,
  ISNUMBER(SEARCH("Comunicare - nivel operațional", E172)), 'Indicatori comportamentali'!$E$4,
  ISNUMBER(SEARCH("Comunicare - nivel extins", E172)), 'Indicatori comportamentali'!$E$5,
  ISNUMBER(SEARCH("Comunicare - nivel strategic", E172)),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72" t="str">
        <f t="shared" si="29"/>
        <v>Expert dezvoltare durabilă, grad asistent</v>
      </c>
      <c r="O172" s="31" t="str" cm="1">
        <f t="array" ref="O172">_xlfn.IFS(
  ISNUMBER(SEARCH("Lucru în echipă - nivel elementar", E172)), 'Indicatori comportamentali'!$F$3,
  ISNUMBER(SEARCH("Lucru în echipă - nivel operațional", E172)), 'Indicatori comportamentali'!$F$4,
  ISNUMBER(SEARCH("Lucru în echipă - nivel extins", E172)), 'Indicatori comportamentali'!$F$5,
  ISNUMBER(SEARCH("Lucru în echipă - nivel strategic", E172)),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72" t="str">
        <f t="shared" si="30"/>
        <v>Expert dezvoltare durabilă, grad asistent</v>
      </c>
      <c r="Q172" s="31" t="str" cm="1">
        <f t="array" ref="Q172">_xlfn.IFS(
  ISNUMBER(SEARCH("Orientare către cetățean - nivel elementar", E172)), 'Indicatori comportamentali'!$G$3,
  ISNUMBER(SEARCH("Orientare către cetățean - nivel operațional", E172)), 'Indicatori comportamentali'!$G$4,
  ISNUMBER(SEARCH("Orientare către cetățean - nivel extins", E172)), 'Indicatori comportamentali'!$G$5,
  ISNUMBER(SEARCH("Orientare către cetățean - nivel strategic", E172)),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72" t="str">
        <f t="shared" si="31"/>
        <v>Expert dezvoltare durabilă, grad asistent</v>
      </c>
      <c r="S172" s="31" t="str" cm="1">
        <f t="array" ref="S172">_xlfn.IFS(
  ISNUMBER(SEARCH("Integritate - nivel elementar", E172)), 'Indicatori comportamentali'!$H$3,
  ISNUMBER(SEARCH("Integritate - nivel operațional", E172)), 'Indicatori comportamentali'!$H$4,
  ISNUMBER(SEARCH("Integritate - nivel extins", E172)), 'Indicatori comportamentali'!$H$5,
  ISNUMBER(SEARCH("Integritate - nivel strategic", E172)),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72" t="str">
        <f t="shared" si="32"/>
        <v>Expert dezvoltare durabilă, grad asistent</v>
      </c>
      <c r="U172" s="31" t="str" cm="1">
        <f t="array" ref="U172">_xlfn.IFS(
  ISNUMBER(SEARCH("Managementul performanței - nivel elementar", E172)), 'Indicatori comportamentali'!$I$3,
  ISNUMBER(SEARCH("Managementul performanței - nivel operațional", E172)), 'Indicatori comportamentali'!$I$4,
  ISNUMBER(SEARCH("Managementul performanței - nivel extins", E172)), 'Indicatori comportamentali'!$I$5,
  ISNUMBER(SEARCH("Managementul performanței - nivel strategic", E172)), 'Indicatori comportamentali'!$I$6,
  TRUE, "-"
)</f>
        <v>-</v>
      </c>
      <c r="V172" t="str">
        <f t="shared" si="33"/>
        <v>Expert dezvoltare durabilă, grad asistent</v>
      </c>
      <c r="W172" s="31" t="str" cm="1">
        <f t="array" ref="W172">_xlfn.IFS(
  ISNUMBER(SEARCH("Dezvoltarea echipei - nivel elementar", E172)), 'Indicatori comportamentali'!$J$3,
  ISNUMBER(SEARCH("Dezvoltarea echipei - nivel operațional", E172)), 'Indicatori comportamentali'!$J$4,
  ISNUMBER(SEARCH("Dezvoltarea echipei - nivel extins", E172)), 'Indicatori comportamentali'!$J$5,
  ISNUMBER(SEARCH("Dezvoltarea echipei - nivel strategic", E172)), 'Indicatori comportamentali'!$J$6,
  TRUE, "-"
)</f>
        <v>-</v>
      </c>
      <c r="X172" t="str">
        <f t="shared" si="34"/>
        <v>Expert dezvoltare durabilă, grad asistent</v>
      </c>
      <c r="Y172" s="31" t="str" cm="1">
        <f t="array" ref="Y172">_xlfn.IFS(
  ISNUMBER(SEARCH("Generarea angajamentului - nivel elementar", E172)), 'Indicatori comportamentali'!$K$3,
  ISNUMBER(SEARCH("Generarea angajamentului - nivel operațional", E172)), 'Indicatori comportamentali'!$K$4,
  ISNUMBER(SEARCH("Generarea angajamentului - nivel extins", E172)), 'Indicatori comportamentali'!$K$5,
  ISNUMBER(SEARCH("Generarea angajamentului - nivel strategic", E172)), 'Indicatori comportamentali'!$K$6,
  TRUE, "-"
)</f>
        <v>-</v>
      </c>
      <c r="Z172" t="str">
        <f t="shared" si="35"/>
        <v>Expert dezvoltare durabilă, grad asistent</v>
      </c>
      <c r="AA172" s="31" t="str" cm="1">
        <f t="array" ref="AA172">_xlfn.IFS(
  ISNUMBER(SEARCH("Promovarea inovației și inițierea schimbării - nivel elementar", E172)), 'Indicatori comportamentali'!$L$3,
  ISNUMBER(SEARCH("Promovarea inovației și inițierea schimbării - nivel operațional", E172)), 'Indicatori comportamentali'!$L$4,
  ISNUMBER(SEARCH("Promovarea inovației și inițierea schimbării - nivel extins", E172)), 'Indicatori comportamentali'!$L$5,
  ISNUMBER(SEARCH("Promovarea inovației și inițierea schimbării - nivel strategic", E172)), 'Indicatori comportamentali'!$L$6,
  TRUE, "-"
)</f>
        <v>-</v>
      </c>
    </row>
    <row r="173" spans="1:27" ht="172.8" x14ac:dyDescent="0.3">
      <c r="A173" t="s">
        <v>158</v>
      </c>
      <c r="B173" t="s">
        <v>75</v>
      </c>
      <c r="C173" t="s">
        <v>164</v>
      </c>
      <c r="D173" t="str">
        <f t="shared" si="36"/>
        <v>Expert dezvoltare durabilă, grad principal</v>
      </c>
      <c r="E173" s="32" t="s">
        <v>78</v>
      </c>
      <c r="F173" t="str">
        <f t="shared" si="25"/>
        <v>Expert dezvoltare durabilă, grad principal</v>
      </c>
      <c r="G173" s="31" t="str" cm="1">
        <f t="array" ref="G173">_xlfn.IFS(
  ISNUMBER(SEARCH("Rezolvarea de probleme și luarea deciziilor - nivel elementar", E173)), 'Indicatori comportamentali'!$B$3,
  ISNUMBER(SEARCH("Rezolvarea de probleme și luarea deciziilor - nivel operațional", E173)), 'Indicatori comportamentali'!$B$4,
  ISNUMBER(SEARCH("Rezolvarea de probleme și luarea deciziilor - nivel extins", E173)), 'Indicatori comportamentali'!$B$5,
  ISNUMBER(SEARCH("Rezolvarea de probleme și luarea deciziilor - nivel strategic", E173)),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73" t="str">
        <f t="shared" si="26"/>
        <v>Expert dezvoltare durabilă, grad principal</v>
      </c>
      <c r="I173" s="31" t="str" cm="1">
        <f t="array" ref="I173">_xlfn.IFS(
  ISNUMBER(SEARCH("Inițiativă - nivel elementar", E173)), 'Indicatori comportamentali'!$C$3,
  ISNUMBER(SEARCH("Inițiativă - nivel operațional", E173)), 'Indicatori comportamentali'!$C$4,
  ISNUMBER(SEARCH("Inițiativă - nivel extins", E173)), 'Indicatori comportamentali'!$C$5,
  ISNUMBER(SEARCH("Inițiativă - nivel strategic", E173)),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73" t="str">
        <f t="shared" si="27"/>
        <v>Expert dezvoltare durabilă, grad principal</v>
      </c>
      <c r="K173" s="31" t="str" cm="1">
        <f t="array" ref="K173">_xlfn.IFS(
  ISNUMBER(SEARCH("Planificare și organizare - nivel elementar", E173)), 'Indicatori comportamentali'!$D$3,
  ISNUMBER(SEARCH("Planificare și organizare - nivel operațional", E173)), 'Indicatori comportamentali'!$D$4,
  ISNUMBER(SEARCH("Planificare și organizare - nivel extins", E173)), 'Indicatori comportamentali'!$D$5,
  ISNUMBER(SEARCH("Planificare și organizare - nivel strategic", E173)),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73" t="str">
        <f t="shared" si="28"/>
        <v>Expert dezvoltare durabilă, grad principal</v>
      </c>
      <c r="M173" s="31" t="str" cm="1">
        <f t="array" ref="M173">_xlfn.IFS(
  ISNUMBER(SEARCH("Comunicare - nivel elementar", E173)), 'Indicatori comportamentali'!$E$3,
  ISNUMBER(SEARCH("Comunicare - nivel operațional", E173)), 'Indicatori comportamentali'!$E$4,
  ISNUMBER(SEARCH("Comunicare - nivel extins", E173)), 'Indicatori comportamentali'!$E$5,
  ISNUMBER(SEARCH("Comunicare - nivel strategic", E173)),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73" t="str">
        <f t="shared" si="29"/>
        <v>Expert dezvoltare durabilă, grad principal</v>
      </c>
      <c r="O173" s="31" t="str" cm="1">
        <f t="array" ref="O173">_xlfn.IFS(
  ISNUMBER(SEARCH("Lucru în echipă - nivel elementar", E173)), 'Indicatori comportamentali'!$F$3,
  ISNUMBER(SEARCH("Lucru în echipă - nivel operațional", E173)), 'Indicatori comportamentali'!$F$4,
  ISNUMBER(SEARCH("Lucru în echipă - nivel extins", E173)), 'Indicatori comportamentali'!$F$5,
  ISNUMBER(SEARCH("Lucru în echipă - nivel strategic", E173)),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73" t="str">
        <f t="shared" si="30"/>
        <v>Expert dezvoltare durabilă, grad principal</v>
      </c>
      <c r="Q173" s="31" t="str" cm="1">
        <f t="array" ref="Q173">_xlfn.IFS(
  ISNUMBER(SEARCH("Orientare către cetățean - nivel elementar", E173)), 'Indicatori comportamentali'!$G$3,
  ISNUMBER(SEARCH("Orientare către cetățean - nivel operațional", E173)), 'Indicatori comportamentali'!$G$4,
  ISNUMBER(SEARCH("Orientare către cetățean - nivel extins", E173)), 'Indicatori comportamentali'!$G$5,
  ISNUMBER(SEARCH("Orientare către cetățean - nivel strategic", E173)),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73" t="str">
        <f t="shared" si="31"/>
        <v>Expert dezvoltare durabilă, grad principal</v>
      </c>
      <c r="S173" s="31" t="str" cm="1">
        <f t="array" ref="S173">_xlfn.IFS(
  ISNUMBER(SEARCH("Integritate - nivel elementar", E173)), 'Indicatori comportamentali'!$H$3,
  ISNUMBER(SEARCH("Integritate - nivel operațional", E173)), 'Indicatori comportamentali'!$H$4,
  ISNUMBER(SEARCH("Integritate - nivel extins", E173)), 'Indicatori comportamentali'!$H$5,
  ISNUMBER(SEARCH("Integritate - nivel strategic", E173)),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73" t="str">
        <f t="shared" si="32"/>
        <v>Expert dezvoltare durabilă, grad principal</v>
      </c>
      <c r="U173" s="31" t="str" cm="1">
        <f t="array" ref="U173">_xlfn.IFS(
  ISNUMBER(SEARCH("Managementul performanței - nivel elementar", E173)), 'Indicatori comportamentali'!$I$3,
  ISNUMBER(SEARCH("Managementul performanței - nivel operațional", E173)), 'Indicatori comportamentali'!$I$4,
  ISNUMBER(SEARCH("Managementul performanței - nivel extins", E173)), 'Indicatori comportamentali'!$I$5,
  ISNUMBER(SEARCH("Managementul performanței - nivel strategic", E173)), 'Indicatori comportamentali'!$I$6,
  TRUE, "-"
)</f>
        <v>-</v>
      </c>
      <c r="V173" t="str">
        <f t="shared" si="33"/>
        <v>Expert dezvoltare durabilă, grad principal</v>
      </c>
      <c r="W173" s="31" t="str" cm="1">
        <f t="array" ref="W173">_xlfn.IFS(
  ISNUMBER(SEARCH("Dezvoltarea echipei - nivel elementar", E173)), 'Indicatori comportamentali'!$J$3,
  ISNUMBER(SEARCH("Dezvoltarea echipei - nivel operațional", E173)), 'Indicatori comportamentali'!$J$4,
  ISNUMBER(SEARCH("Dezvoltarea echipei - nivel extins", E173)), 'Indicatori comportamentali'!$J$5,
  ISNUMBER(SEARCH("Dezvoltarea echipei - nivel strategic", E173)), 'Indicatori comportamentali'!$J$6,
  TRUE, "-"
)</f>
        <v>-</v>
      </c>
      <c r="X173" t="str">
        <f t="shared" si="34"/>
        <v>Expert dezvoltare durabilă, grad principal</v>
      </c>
      <c r="Y173" s="31" t="str" cm="1">
        <f t="array" ref="Y173">_xlfn.IFS(
  ISNUMBER(SEARCH("Generarea angajamentului - nivel elementar", E173)), 'Indicatori comportamentali'!$K$3,
  ISNUMBER(SEARCH("Generarea angajamentului - nivel operațional", E173)), 'Indicatori comportamentali'!$K$4,
  ISNUMBER(SEARCH("Generarea angajamentului - nivel extins", E173)), 'Indicatori comportamentali'!$K$5,
  ISNUMBER(SEARCH("Generarea angajamentului - nivel strategic", E173)), 'Indicatori comportamentali'!$K$6,
  TRUE, "-"
)</f>
        <v>-</v>
      </c>
      <c r="Z173" t="str">
        <f t="shared" si="35"/>
        <v>Expert dezvoltare durabilă, grad principal</v>
      </c>
      <c r="AA173" s="31" t="str" cm="1">
        <f t="array" ref="AA173">_xlfn.IFS(
  ISNUMBER(SEARCH("Promovarea inovației și inițierea schimbării - nivel elementar", E173)), 'Indicatori comportamentali'!$L$3,
  ISNUMBER(SEARCH("Promovarea inovației și inițierea schimbării - nivel operațional", E173)), 'Indicatori comportamentali'!$L$4,
  ISNUMBER(SEARCH("Promovarea inovației și inițierea schimbării - nivel extins", E173)), 'Indicatori comportamentali'!$L$5,
  ISNUMBER(SEARCH("Promovarea inovației și inițierea schimbării - nivel strategic", E173)), 'Indicatori comportamentali'!$L$6,
  TRUE, "-"
)</f>
        <v>-</v>
      </c>
    </row>
    <row r="174" spans="1:27" ht="172.8" x14ac:dyDescent="0.3">
      <c r="A174" t="s">
        <v>158</v>
      </c>
      <c r="B174" t="s">
        <v>76</v>
      </c>
      <c r="C174" t="s">
        <v>164</v>
      </c>
      <c r="D174" t="str">
        <f t="shared" si="36"/>
        <v>Expert dezvoltare durabilă, grad superior</v>
      </c>
      <c r="E174" s="32" t="s">
        <v>78</v>
      </c>
      <c r="F174" t="str">
        <f t="shared" si="25"/>
        <v>Expert dezvoltare durabilă, grad superior</v>
      </c>
      <c r="G174" s="31" t="str" cm="1">
        <f t="array" ref="G174">_xlfn.IFS(
  ISNUMBER(SEARCH("Rezolvarea de probleme și luarea deciziilor - nivel elementar", E174)), 'Indicatori comportamentali'!$B$3,
  ISNUMBER(SEARCH("Rezolvarea de probleme și luarea deciziilor - nivel operațional", E174)), 'Indicatori comportamentali'!$B$4,
  ISNUMBER(SEARCH("Rezolvarea de probleme și luarea deciziilor - nivel extins", E174)), 'Indicatori comportamentali'!$B$5,
  ISNUMBER(SEARCH("Rezolvarea de probleme și luarea deciziilor - nivel strategic", E174)),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74" t="str">
        <f t="shared" si="26"/>
        <v>Expert dezvoltare durabilă, grad superior</v>
      </c>
      <c r="I174" s="31" t="str" cm="1">
        <f t="array" ref="I174">_xlfn.IFS(
  ISNUMBER(SEARCH("Inițiativă - nivel elementar", E174)), 'Indicatori comportamentali'!$C$3,
  ISNUMBER(SEARCH("Inițiativă - nivel operațional", E174)), 'Indicatori comportamentali'!$C$4,
  ISNUMBER(SEARCH("Inițiativă - nivel extins", E174)), 'Indicatori comportamentali'!$C$5,
  ISNUMBER(SEARCH("Inițiativă - nivel strategic", E174)),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74" t="str">
        <f t="shared" si="27"/>
        <v>Expert dezvoltare durabilă, grad superior</v>
      </c>
      <c r="K174" s="31" t="str" cm="1">
        <f t="array" ref="K174">_xlfn.IFS(
  ISNUMBER(SEARCH("Planificare și organizare - nivel elementar", E174)), 'Indicatori comportamentali'!$D$3,
  ISNUMBER(SEARCH("Planificare și organizare - nivel operațional", E174)), 'Indicatori comportamentali'!$D$4,
  ISNUMBER(SEARCH("Planificare și organizare - nivel extins", E174)), 'Indicatori comportamentali'!$D$5,
  ISNUMBER(SEARCH("Planificare și organizare - nivel strategic", E174)),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74" t="str">
        <f t="shared" si="28"/>
        <v>Expert dezvoltare durabilă, grad superior</v>
      </c>
      <c r="M174" s="31" t="str" cm="1">
        <f t="array" ref="M174">_xlfn.IFS(
  ISNUMBER(SEARCH("Comunicare - nivel elementar", E174)), 'Indicatori comportamentali'!$E$3,
  ISNUMBER(SEARCH("Comunicare - nivel operațional", E174)), 'Indicatori comportamentali'!$E$4,
  ISNUMBER(SEARCH("Comunicare - nivel extins", E174)), 'Indicatori comportamentali'!$E$5,
  ISNUMBER(SEARCH("Comunicare - nivel strategic", E174)),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74" t="str">
        <f t="shared" si="29"/>
        <v>Expert dezvoltare durabilă, grad superior</v>
      </c>
      <c r="O174" s="31" t="str" cm="1">
        <f t="array" ref="O174">_xlfn.IFS(
  ISNUMBER(SEARCH("Lucru în echipă - nivel elementar", E174)), 'Indicatori comportamentali'!$F$3,
  ISNUMBER(SEARCH("Lucru în echipă - nivel operațional", E174)), 'Indicatori comportamentali'!$F$4,
  ISNUMBER(SEARCH("Lucru în echipă - nivel extins", E174)), 'Indicatori comportamentali'!$F$5,
  ISNUMBER(SEARCH("Lucru în echipă - nivel strategic", E174)),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74" t="str">
        <f t="shared" si="30"/>
        <v>Expert dezvoltare durabilă, grad superior</v>
      </c>
      <c r="Q174" s="31" t="str" cm="1">
        <f t="array" ref="Q174">_xlfn.IFS(
  ISNUMBER(SEARCH("Orientare către cetățean - nivel elementar", E174)), 'Indicatori comportamentali'!$G$3,
  ISNUMBER(SEARCH("Orientare către cetățean - nivel operațional", E174)), 'Indicatori comportamentali'!$G$4,
  ISNUMBER(SEARCH("Orientare către cetățean - nivel extins", E174)), 'Indicatori comportamentali'!$G$5,
  ISNUMBER(SEARCH("Orientare către cetățean - nivel strategic", E174)),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74" t="str">
        <f t="shared" si="31"/>
        <v>Expert dezvoltare durabilă, grad superior</v>
      </c>
      <c r="S174" s="31" t="str" cm="1">
        <f t="array" ref="S174">_xlfn.IFS(
  ISNUMBER(SEARCH("Integritate - nivel elementar", E174)), 'Indicatori comportamentali'!$H$3,
  ISNUMBER(SEARCH("Integritate - nivel operațional", E174)), 'Indicatori comportamentali'!$H$4,
  ISNUMBER(SEARCH("Integritate - nivel extins", E174)), 'Indicatori comportamentali'!$H$5,
  ISNUMBER(SEARCH("Integritate - nivel strategic", E174)),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74" t="str">
        <f t="shared" si="32"/>
        <v>Expert dezvoltare durabilă, grad superior</v>
      </c>
      <c r="U174" s="31" t="str" cm="1">
        <f t="array" ref="U174">_xlfn.IFS(
  ISNUMBER(SEARCH("Managementul performanței - nivel elementar", E174)), 'Indicatori comportamentali'!$I$3,
  ISNUMBER(SEARCH("Managementul performanței - nivel operațional", E174)), 'Indicatori comportamentali'!$I$4,
  ISNUMBER(SEARCH("Managementul performanței - nivel extins", E174)), 'Indicatori comportamentali'!$I$5,
  ISNUMBER(SEARCH("Managementul performanței - nivel strategic", E174)), 'Indicatori comportamentali'!$I$6,
  TRUE, "-"
)</f>
        <v>-</v>
      </c>
      <c r="V174" t="str">
        <f t="shared" si="33"/>
        <v>Expert dezvoltare durabilă, grad superior</v>
      </c>
      <c r="W174" s="31" t="str" cm="1">
        <f t="array" ref="W174">_xlfn.IFS(
  ISNUMBER(SEARCH("Dezvoltarea echipei - nivel elementar", E174)), 'Indicatori comportamentali'!$J$3,
  ISNUMBER(SEARCH("Dezvoltarea echipei - nivel operațional", E174)), 'Indicatori comportamentali'!$J$4,
  ISNUMBER(SEARCH("Dezvoltarea echipei - nivel extins", E174)), 'Indicatori comportamentali'!$J$5,
  ISNUMBER(SEARCH("Dezvoltarea echipei - nivel strategic", E174)), 'Indicatori comportamentali'!$J$6,
  TRUE, "-"
)</f>
        <v>-</v>
      </c>
      <c r="X174" t="str">
        <f t="shared" si="34"/>
        <v>Expert dezvoltare durabilă, grad superior</v>
      </c>
      <c r="Y174" s="31" t="str" cm="1">
        <f t="array" ref="Y174">_xlfn.IFS(
  ISNUMBER(SEARCH("Generarea angajamentului - nivel elementar", E174)), 'Indicatori comportamentali'!$K$3,
  ISNUMBER(SEARCH("Generarea angajamentului - nivel operațional", E174)), 'Indicatori comportamentali'!$K$4,
  ISNUMBER(SEARCH("Generarea angajamentului - nivel extins", E174)), 'Indicatori comportamentali'!$K$5,
  ISNUMBER(SEARCH("Generarea angajamentului - nivel strategic", E174)), 'Indicatori comportamentali'!$K$6,
  TRUE, "-"
)</f>
        <v>-</v>
      </c>
      <c r="Z174" t="str">
        <f t="shared" si="35"/>
        <v>Expert dezvoltare durabilă, grad superior</v>
      </c>
      <c r="AA174" s="31" t="str" cm="1">
        <f t="array" ref="AA174">_xlfn.IFS(
  ISNUMBER(SEARCH("Promovarea inovației și inițierea schimbării - nivel elementar", E174)), 'Indicatori comportamentali'!$L$3,
  ISNUMBER(SEARCH("Promovarea inovației și inițierea schimbării - nivel operațional", E174)), 'Indicatori comportamentali'!$L$4,
  ISNUMBER(SEARCH("Promovarea inovației și inițierea schimbării - nivel extins", E174)), 'Indicatori comportamentali'!$L$5,
  ISNUMBER(SEARCH("Promovarea inovației și inițierea schimbării - nivel strategic", E174)), 'Indicatori comportamentali'!$L$6,
  TRUE, "-"
)</f>
        <v>-</v>
      </c>
    </row>
    <row r="175" spans="1:27" ht="158.4" x14ac:dyDescent="0.3">
      <c r="A175" t="s">
        <v>159</v>
      </c>
      <c r="B175" t="s">
        <v>73</v>
      </c>
      <c r="C175" t="s">
        <v>164</v>
      </c>
      <c r="D175" t="str">
        <f t="shared" si="36"/>
        <v>Specialist, grad debutant</v>
      </c>
      <c r="E175" s="32" t="s">
        <v>79</v>
      </c>
      <c r="F175" t="str">
        <f t="shared" si="25"/>
        <v>Specialist, grad debutant</v>
      </c>
      <c r="G175" s="31" t="str" cm="1">
        <f t="array" ref="G175">_xlfn.IFS(
  ISNUMBER(SEARCH("Rezolvarea de probleme și luarea deciziilor - nivel elementar", E175)), 'Indicatori comportamentali'!$B$3,
  ISNUMBER(SEARCH("Rezolvarea de probleme și luarea deciziilor - nivel operațional", E175)), 'Indicatori comportamentali'!$B$4,
  ISNUMBER(SEARCH("Rezolvarea de probleme și luarea deciziilor - nivel extins", E175)), 'Indicatori comportamentali'!$B$5,
  ISNUMBER(SEARCH("Rezolvarea de probleme și luarea deciziilor - nivel strategic", E175)), 'Indicatori comportamentali'!$B$6,
  TRUE, "-"
)</f>
        <v xml:space="preserve">
• Identifică diferite surse relevante de informaţii pentru a îndeplini sarcinile curente;
• Identifică şi utilizează metode şi instrumente adecvate pentru prelucrarea datelor şi informaţiilor colectate;
• Identifică aspectele-cheie care trebuie analizate pentru a-şi fundamenta decizia;
• Analizează şi interpretează informaţiile provenite din diferite surse;
• Identifică problemele, cauzele aferente şi factorii care au contribuit la generarea acestora;
• Analizează date şi informaţii din surse relevante;
• Corelează date şi informaţii pentru formularea unor concluzii şi recomandări.</v>
      </c>
      <c r="H175" t="str">
        <f t="shared" si="26"/>
        <v>Specialist, grad debutant</v>
      </c>
      <c r="I175" s="31" t="str" cm="1">
        <f t="array" ref="I175">_xlfn.IFS(
  ISNUMBER(SEARCH("Inițiativă - nivel elementar", E175)), 'Indicatori comportamentali'!$C$3,
  ISNUMBER(SEARCH("Inițiativă - nivel operațional", E175)), 'Indicatori comportamentali'!$C$4,
  ISNUMBER(SEARCH("Inițiativă - nivel extins", E175)), 'Indicatori comportamentali'!$C$5,
  ISNUMBER(SEARCH("Inițiativă - nivel strategic", E175)), 'Indicatori comportamentali'!$C$6,
  TRUE, "-"
)</f>
        <v xml:space="preserve">
• Acţionează din proprie iniţiativă;
• Manifestă consecvenţă şi determinare în finalizarea sarcinilor;
• Iniţiază acţiuni pentru creşterea performanţei şi a expertizei profesionale;
• Işi adaptează abordarea atunci când se confruntă cu cerinţe noi;
• Propune măsuri pe baza concluziilor extrase din date si informaţii relevante.</v>
      </c>
      <c r="J175" t="str">
        <f t="shared" si="27"/>
        <v>Specialist, grad debutant</v>
      </c>
      <c r="K175" s="31" t="str" cm="1">
        <f t="array" ref="K175">_xlfn.IFS(
  ISNUMBER(SEARCH("Planificare și organizare - nivel elementar", E175)), 'Indicatori comportamentali'!$D$3,
  ISNUMBER(SEARCH("Planificare și organizare - nivel operațional", E175)), 'Indicatori comportamentali'!$D$4,
  ISNUMBER(SEARCH("Planificare și organizare - nivel extins", E175)), 'Indicatori comportamentali'!$D$5,
  ISNUMBER(SEARCH("Planificare și organizare - nivel strategic", E175)), 'Indicatori comportamentali'!$D$6,
  TRUE, "-"
)</f>
        <v>• Işi gestionează timpul în mod eficient, alocând un timp realist pentru activităţi;
• Defineşte criterii de prioritizare şi acţionează în consecinţă;
• Identifică priorităţi şi paşi de acţiune pentru a-şi realiza obiectivele;
• Identifică resursele necesare pentru a-şi realiza sarcinile zilnice;
• Planifică şi organizează activitatea ţinând seama de proceduri şi politici;
• Are o abordare metodică şi consecventă faţă de muncă;
• Îşi face timp să înveţe politicile, regulile, reglementările şi procedurile standard de lucru care sunt relevante.</v>
      </c>
      <c r="L175" t="str">
        <f t="shared" si="28"/>
        <v>Specialist, grad debutant</v>
      </c>
      <c r="M175" s="31" t="str" cm="1">
        <f t="array" ref="M175">_xlfn.IFS(
  ISNUMBER(SEARCH("Comunicare - nivel elementar", E175)), 'Indicatori comportamentali'!$E$3,
  ISNUMBER(SEARCH("Comunicare - nivel operațional", E175)), 'Indicatori comportamentali'!$E$4,
  ISNUMBER(SEARCH("Comunicare - nivel extins", E175)), 'Indicatori comportamentali'!$E$5,
  ISNUMBER(SEARCH("Comunicare - nivel strategic", E175)), 'Indicatori comportamentali'!$E$6,
  TRUE, "-"
)</f>
        <v>• Exprimă cu claritate opinii şi informaţii;
• Explică cu claritate logica unui argument;
• Este capabil să asculte atent şi activ;
• Acordă o atenţie corespunzătoare îngrijorărilor exprimate de alţii;
• Scrie clar, succint şi corect, verificând corectitudinea gramaticală şi ortografică din lucrările sale;
• Are capacitate de sinteză, prezentând pe scurt principalele idei ale unei discuţii;
• Îşi informează periodic superiorul ierarhic cu privire la progresele înregistrate şi la problemele intervenite.</v>
      </c>
      <c r="N175" t="str">
        <f t="shared" si="29"/>
        <v>Specialist, grad debutant</v>
      </c>
      <c r="O175" s="31" t="str" cm="1">
        <f t="array" ref="O175">_xlfn.IFS(
  ISNUMBER(SEARCH("Lucru în echipă - nivel elementar", E175)), 'Indicatori comportamentali'!$F$3,
  ISNUMBER(SEARCH("Lucru în echipă - nivel operațional", E175)), 'Indicatori comportamentali'!$F$4,
  ISNUMBER(SEARCH("Lucru în echipă - nivel extins", E175)), 'Indicatori comportamentali'!$F$5,
  ISNUMBER(SEARCH("Lucru în echipă - nivel strategic", E175)), 'Indicatori comportamentali'!$F$6,
  TRUE, "-"
)</f>
        <v>• Contribuie la instalarea unei atmosfere pozitive şi plăcute în echipă, printr-o atitudine personală constructivă şi prin comunicare;
• Discută despre neînţelegeri cu tact şi sensibilitate;
• Solicită sprijin atunci când este nevoie, îi implică pe alţii din timp sau atunci când există riscul de finalizare a sarcinilor alocate cu întârziere;
• Îşi exprimă aprecierea pentru ideile şi contribuţiile colegilor;
• Îşi împărtăşeşte cunoştinţele şi experienţa cu colegii.</v>
      </c>
      <c r="P175" t="str">
        <f t="shared" si="30"/>
        <v>Specialist, grad debutant</v>
      </c>
      <c r="Q175" s="31" t="str" cm="1">
        <f t="array" ref="Q175">_xlfn.IFS(
  ISNUMBER(SEARCH("Orientare către cetățean - nivel elementar", E175)), 'Indicatori comportamentali'!$G$3,
  ISNUMBER(SEARCH("Orientare către cetățean - nivel operațional", E175)), 'Indicatori comportamentali'!$G$4,
  ISNUMBER(SEARCH("Orientare către cetățean - nivel extins", E175)), 'Indicatori comportamentali'!$G$5,
  ISNUMBER(SEARCH("Orientare către cetățean - nivel strategic", E175)), 'Indicatori comportamentali'!$G$6,
  TRUE, "-"
)</f>
        <v>• Lucrează eficient cu cetăţenii sau cu alte persoane cu care intră în contact;
• Prioritizează sarcinile cu impact ridicat asupra nevoilor cetăţenilor;
• Îşi monitorizează propria activitate ţinând cont de interesul cetăţenilor;
• Tratează reclamaţiile cetăţenilor cu seriozitate, caută soluţii rapide şi proactive pentru a le rezolva;
• Îşi verifică activitatea pentru a elimina erorile care ar putea avea un impact asupra gradului de mulţumire al cetăţenilor.</v>
      </c>
      <c r="R175" t="str">
        <f t="shared" si="31"/>
        <v>Specialist, grad debutant</v>
      </c>
      <c r="S175" s="31" t="str" cm="1">
        <f t="array" ref="S175">_xlfn.IFS(
  ISNUMBER(SEARCH("Integritate - nivel elementar", E175)), 'Indicatori comportamentali'!$H$3,
  ISNUMBER(SEARCH("Integritate - nivel operațional", E175)), 'Indicatori comportamentali'!$H$4,
  ISNUMBER(SEARCH("Integritate - nivel extins", E175)), 'Indicatori comportamentali'!$H$5,
  ISNUMBER(SEARCH("Integritate - nivel strategic", E175)), 'Indicatori comportamentali'!$H$6,
  TRUE, "-"
)</f>
        <v>• Prezintă adevărul în toate interacţiunile sale şi ia atitudine pentru a proteja adevărul;
• Îşi admite greşelile şi îşi asumă responsabilitatea pentru propriile greşeli;
• Recunoaşte când nu poate să rezolve lucrurile;
• Nu promite mai mult decât poate să facă, nu este de acord cu lucruri nesigure sau care nu pot fi îndeplinite;
• Păstrează şi respectă confidenţialitatea;
• Nu se concentrează pe câştiguri personale;
• Oferă informaţii obţinute din surse de încredere, nu răspândeşte zvonuri sau informaţii false.</v>
      </c>
      <c r="T175" t="str">
        <f t="shared" si="32"/>
        <v>Specialist, grad debutant</v>
      </c>
      <c r="U175" s="31" t="str" cm="1">
        <f t="array" ref="U175">_xlfn.IFS(
  ISNUMBER(SEARCH("Managementul performanței - nivel elementar", E175)), 'Indicatori comportamentali'!$I$3,
  ISNUMBER(SEARCH("Managementul performanței - nivel operațional", E175)), 'Indicatori comportamentali'!$I$4,
  ISNUMBER(SEARCH("Managementul performanței - nivel extins", E175)), 'Indicatori comportamentali'!$I$5,
  ISNUMBER(SEARCH("Managementul performanței - nivel strategic", E175)), 'Indicatori comportamentali'!$I$6,
  TRUE, "-"
)</f>
        <v>-</v>
      </c>
      <c r="V175" t="str">
        <f t="shared" si="33"/>
        <v>Specialist, grad debutant</v>
      </c>
      <c r="W175" s="31" t="str" cm="1">
        <f t="array" ref="W175">_xlfn.IFS(
  ISNUMBER(SEARCH("Dezvoltarea echipei - nivel elementar", E175)), 'Indicatori comportamentali'!$J$3,
  ISNUMBER(SEARCH("Dezvoltarea echipei - nivel operațional", E175)), 'Indicatori comportamentali'!$J$4,
  ISNUMBER(SEARCH("Dezvoltarea echipei - nivel extins", E175)), 'Indicatori comportamentali'!$J$5,
  ISNUMBER(SEARCH("Dezvoltarea echipei - nivel strategic", E175)), 'Indicatori comportamentali'!$J$6,
  TRUE, "-"
)</f>
        <v>-</v>
      </c>
      <c r="X175" t="str">
        <f t="shared" si="34"/>
        <v>Specialist, grad debutant</v>
      </c>
      <c r="Y175" s="31" t="str" cm="1">
        <f t="array" ref="Y175">_xlfn.IFS(
  ISNUMBER(SEARCH("Generarea angajamentului - nivel elementar", E175)), 'Indicatori comportamentali'!$K$3,
  ISNUMBER(SEARCH("Generarea angajamentului - nivel operațional", E175)), 'Indicatori comportamentali'!$K$4,
  ISNUMBER(SEARCH("Generarea angajamentului - nivel extins", E175)), 'Indicatori comportamentali'!$K$5,
  ISNUMBER(SEARCH("Generarea angajamentului - nivel strategic", E175)), 'Indicatori comportamentali'!$K$6,
  TRUE, "-"
)</f>
        <v>-</v>
      </c>
      <c r="Z175" t="str">
        <f t="shared" si="35"/>
        <v>Specialist, grad debutant</v>
      </c>
      <c r="AA175" s="31" t="str" cm="1">
        <f t="array" ref="AA175">_xlfn.IFS(
  ISNUMBER(SEARCH("Promovarea inovației și inițierea schimbării - nivel elementar", E175)), 'Indicatori comportamentali'!$L$3,
  ISNUMBER(SEARCH("Promovarea inovației și inițierea schimbării - nivel operațional", E175)), 'Indicatori comportamentali'!$L$4,
  ISNUMBER(SEARCH("Promovarea inovației și inițierea schimbării - nivel extins", E175)), 'Indicatori comportamentali'!$L$5,
  ISNUMBER(SEARCH("Promovarea inovației și inițierea schimbării - nivel strategic", E175)), 'Indicatori comportamentali'!$L$6,
  TRUE, "-"
)</f>
        <v>-</v>
      </c>
    </row>
    <row r="176" spans="1:27" ht="172.8" x14ac:dyDescent="0.3">
      <c r="A176" t="s">
        <v>159</v>
      </c>
      <c r="B176" t="s">
        <v>75</v>
      </c>
      <c r="C176" t="s">
        <v>164</v>
      </c>
      <c r="D176" t="str">
        <f t="shared" si="36"/>
        <v>Specialist, grad principal</v>
      </c>
      <c r="E176" s="32" t="s">
        <v>78</v>
      </c>
      <c r="F176" t="str">
        <f t="shared" si="25"/>
        <v>Specialist, grad principal</v>
      </c>
      <c r="G176" s="31" t="str" cm="1">
        <f t="array" ref="G176">_xlfn.IFS(
  ISNUMBER(SEARCH("Rezolvarea de probleme și luarea deciziilor - nivel elementar", E176)), 'Indicatori comportamentali'!$B$3,
  ISNUMBER(SEARCH("Rezolvarea de probleme și luarea deciziilor - nivel operațional", E176)), 'Indicatori comportamentali'!$B$4,
  ISNUMBER(SEARCH("Rezolvarea de probleme și luarea deciziilor - nivel extins", E176)), 'Indicatori comportamentali'!$B$5,
  ISNUMBER(SEARCH("Rezolvarea de probleme și luarea deciziilor - nivel strategic", E176)),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76" t="str">
        <f t="shared" si="26"/>
        <v>Specialist, grad principal</v>
      </c>
      <c r="I176" s="31" t="str" cm="1">
        <f t="array" ref="I176">_xlfn.IFS(
  ISNUMBER(SEARCH("Inițiativă - nivel elementar", E176)), 'Indicatori comportamentali'!$C$3,
  ISNUMBER(SEARCH("Inițiativă - nivel operațional", E176)), 'Indicatori comportamentali'!$C$4,
  ISNUMBER(SEARCH("Inițiativă - nivel extins", E176)), 'Indicatori comportamentali'!$C$5,
  ISNUMBER(SEARCH("Inițiativă - nivel strategic", E176)),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76" t="str">
        <f t="shared" si="27"/>
        <v>Specialist, grad principal</v>
      </c>
      <c r="K176" s="31" t="str" cm="1">
        <f t="array" ref="K176">_xlfn.IFS(
  ISNUMBER(SEARCH("Planificare și organizare - nivel elementar", E176)), 'Indicatori comportamentali'!$D$3,
  ISNUMBER(SEARCH("Planificare și organizare - nivel operațional", E176)), 'Indicatori comportamentali'!$D$4,
  ISNUMBER(SEARCH("Planificare și organizare - nivel extins", E176)), 'Indicatori comportamentali'!$D$5,
  ISNUMBER(SEARCH("Planificare și organizare - nivel strategic", E176)),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76" t="str">
        <f t="shared" si="28"/>
        <v>Specialist, grad principal</v>
      </c>
      <c r="M176" s="31" t="str" cm="1">
        <f t="array" ref="M176">_xlfn.IFS(
  ISNUMBER(SEARCH("Comunicare - nivel elementar", E176)), 'Indicatori comportamentali'!$E$3,
  ISNUMBER(SEARCH("Comunicare - nivel operațional", E176)), 'Indicatori comportamentali'!$E$4,
  ISNUMBER(SEARCH("Comunicare - nivel extins", E176)), 'Indicatori comportamentali'!$E$5,
  ISNUMBER(SEARCH("Comunicare - nivel strategic", E176)),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76" t="str">
        <f t="shared" si="29"/>
        <v>Specialist, grad principal</v>
      </c>
      <c r="O176" s="31" t="str" cm="1">
        <f t="array" ref="O176">_xlfn.IFS(
  ISNUMBER(SEARCH("Lucru în echipă - nivel elementar", E176)), 'Indicatori comportamentali'!$F$3,
  ISNUMBER(SEARCH("Lucru în echipă - nivel operațional", E176)), 'Indicatori comportamentali'!$F$4,
  ISNUMBER(SEARCH("Lucru în echipă - nivel extins", E176)), 'Indicatori comportamentali'!$F$5,
  ISNUMBER(SEARCH("Lucru în echipă - nivel strategic", E176)),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76" t="str">
        <f t="shared" si="30"/>
        <v>Specialist, grad principal</v>
      </c>
      <c r="Q176" s="31" t="str" cm="1">
        <f t="array" ref="Q176">_xlfn.IFS(
  ISNUMBER(SEARCH("Orientare către cetățean - nivel elementar", E176)), 'Indicatori comportamentali'!$G$3,
  ISNUMBER(SEARCH("Orientare către cetățean - nivel operațional", E176)), 'Indicatori comportamentali'!$G$4,
  ISNUMBER(SEARCH("Orientare către cetățean - nivel extins", E176)), 'Indicatori comportamentali'!$G$5,
  ISNUMBER(SEARCH("Orientare către cetățean - nivel strategic", E176)),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76" t="str">
        <f t="shared" si="31"/>
        <v>Specialist, grad principal</v>
      </c>
      <c r="S176" s="31" t="str" cm="1">
        <f t="array" ref="S176">_xlfn.IFS(
  ISNUMBER(SEARCH("Integritate - nivel elementar", E176)), 'Indicatori comportamentali'!$H$3,
  ISNUMBER(SEARCH("Integritate - nivel operațional", E176)), 'Indicatori comportamentali'!$H$4,
  ISNUMBER(SEARCH("Integritate - nivel extins", E176)), 'Indicatori comportamentali'!$H$5,
  ISNUMBER(SEARCH("Integritate - nivel strategic", E176)),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76" t="str">
        <f t="shared" si="32"/>
        <v>Specialist, grad principal</v>
      </c>
      <c r="U176" s="31" t="str" cm="1">
        <f t="array" ref="U176">_xlfn.IFS(
  ISNUMBER(SEARCH("Managementul performanței - nivel elementar", E176)), 'Indicatori comportamentali'!$I$3,
  ISNUMBER(SEARCH("Managementul performanței - nivel operațional", E176)), 'Indicatori comportamentali'!$I$4,
  ISNUMBER(SEARCH("Managementul performanței - nivel extins", E176)), 'Indicatori comportamentali'!$I$5,
  ISNUMBER(SEARCH("Managementul performanței - nivel strategic", E176)), 'Indicatori comportamentali'!$I$6,
  TRUE, "-"
)</f>
        <v>-</v>
      </c>
      <c r="V176" t="str">
        <f t="shared" si="33"/>
        <v>Specialist, grad principal</v>
      </c>
      <c r="W176" s="31" t="str" cm="1">
        <f t="array" ref="W176">_xlfn.IFS(
  ISNUMBER(SEARCH("Dezvoltarea echipei - nivel elementar", E176)), 'Indicatori comportamentali'!$J$3,
  ISNUMBER(SEARCH("Dezvoltarea echipei - nivel operațional", E176)), 'Indicatori comportamentali'!$J$4,
  ISNUMBER(SEARCH("Dezvoltarea echipei - nivel extins", E176)), 'Indicatori comportamentali'!$J$5,
  ISNUMBER(SEARCH("Dezvoltarea echipei - nivel strategic", E176)), 'Indicatori comportamentali'!$J$6,
  TRUE, "-"
)</f>
        <v>-</v>
      </c>
      <c r="X176" t="str">
        <f t="shared" si="34"/>
        <v>Specialist, grad principal</v>
      </c>
      <c r="Y176" s="31" t="str" cm="1">
        <f t="array" ref="Y176">_xlfn.IFS(
  ISNUMBER(SEARCH("Generarea angajamentului - nivel elementar", E176)), 'Indicatori comportamentali'!$K$3,
  ISNUMBER(SEARCH("Generarea angajamentului - nivel operațional", E176)), 'Indicatori comportamentali'!$K$4,
  ISNUMBER(SEARCH("Generarea angajamentului - nivel extins", E176)), 'Indicatori comportamentali'!$K$5,
  ISNUMBER(SEARCH("Generarea angajamentului - nivel strategic", E176)), 'Indicatori comportamentali'!$K$6,
  TRUE, "-"
)</f>
        <v>-</v>
      </c>
      <c r="Z176" t="str">
        <f t="shared" si="35"/>
        <v>Specialist, grad principal</v>
      </c>
      <c r="AA176" s="31" t="str" cm="1">
        <f t="array" ref="AA176">_xlfn.IFS(
  ISNUMBER(SEARCH("Promovarea inovației și inițierea schimbării - nivel elementar", E176)), 'Indicatori comportamentali'!$L$3,
  ISNUMBER(SEARCH("Promovarea inovației și inițierea schimbării - nivel operațional", E176)), 'Indicatori comportamentali'!$L$4,
  ISNUMBER(SEARCH("Promovarea inovației și inițierea schimbării - nivel extins", E176)), 'Indicatori comportamentali'!$L$5,
  ISNUMBER(SEARCH("Promovarea inovației și inițierea schimbării - nivel strategic", E176)), 'Indicatori comportamentali'!$L$6,
  TRUE, "-"
)</f>
        <v>-</v>
      </c>
    </row>
    <row r="177" spans="1:27" ht="172.8" x14ac:dyDescent="0.3">
      <c r="A177" t="s">
        <v>159</v>
      </c>
      <c r="B177" t="s">
        <v>76</v>
      </c>
      <c r="C177" t="s">
        <v>164</v>
      </c>
      <c r="D177" t="str">
        <f t="shared" si="36"/>
        <v>Specialist, grad superior</v>
      </c>
      <c r="E177" s="32" t="s">
        <v>78</v>
      </c>
      <c r="F177" t="str">
        <f t="shared" si="25"/>
        <v>Specialist, grad superior</v>
      </c>
      <c r="G177" s="31" t="str" cm="1">
        <f t="array" ref="G177">_xlfn.IFS(
  ISNUMBER(SEARCH("Rezolvarea de probleme și luarea deciziilor - nivel elementar", E177)), 'Indicatori comportamentali'!$B$3,
  ISNUMBER(SEARCH("Rezolvarea de probleme și luarea deciziilor - nivel operațional", E177)), 'Indicatori comportamentali'!$B$4,
  ISNUMBER(SEARCH("Rezolvarea de probleme și luarea deciziilor - nivel extins", E177)), 'Indicatori comportamentali'!$B$5,
  ISNUMBER(SEARCH("Rezolvarea de probleme și luarea deciziilor - nivel strategic", E177)), 'Indicatori comportamentali'!$B$6,
  TRUE, "-"
)</f>
        <v xml:space="preserve">
• Identifică soluţii adecvate pentru a rezolva problemele;
• Utilizează instrumente adecvate pentru a valorifica informaţii relevante şi actuale atunci când ia decizii;
• Manifestă autonomie în rezolvarea problemelor;
• Îşi poate susţine propriile decizii şi îşi asumă responsabilitatea pentru ele;
• Formulează argumente şi le susţine atunci când este confruntat cu păreri opuse sau când sunt solicitate clarificări.</v>
      </c>
      <c r="H177" t="str">
        <f t="shared" si="26"/>
        <v>Specialist, grad superior</v>
      </c>
      <c r="I177" s="31" t="str" cm="1">
        <f t="array" ref="I177">_xlfn.IFS(
  ISNUMBER(SEARCH("Inițiativă - nivel elementar", E177)), 'Indicatori comportamentali'!$C$3,
  ISNUMBER(SEARCH("Inițiativă - nivel operațional", E177)), 'Indicatori comportamentali'!$C$4,
  ISNUMBER(SEARCH("Inițiativă - nivel extins", E177)), 'Indicatori comportamentali'!$C$5,
  ISNUMBER(SEARCH("Inițiativă - nivel strategic", E177)), 'Indicatori comportamentali'!$C$6,
  TRUE, "-"
)</f>
        <v xml:space="preserve">
• Învaţă din eşecurile anterioare, reuşeşte să le vadă ca oportunităţi de învăţare;
• Propune metode noi de lucru, inclusiv utilizarea de tehnologii şi proceduri în vederea creşterii eficienţei;
• Preia iniţiativa în testarea şi, după caz aplicarea de noi programe dezvoltate pentru a face faţă schimbării;
• Iniţiază implicarea în noi activităţi sau proiecte pentru a-şi dezvolta aptitudinile;
• Solicită îndrumare pe cale ierarhică numai când este necesar şi lucrează bine independent</v>
      </c>
      <c r="J177" t="str">
        <f t="shared" si="27"/>
        <v>Specialist, grad superior</v>
      </c>
      <c r="K177" s="31" t="str" cm="1">
        <f t="array" ref="K177">_xlfn.IFS(
  ISNUMBER(SEARCH("Planificare și organizare - nivel elementar", E177)), 'Indicatori comportamentali'!$D$3,
  ISNUMBER(SEARCH("Planificare și organizare - nivel operațional", E177)), 'Indicatori comportamentali'!$D$4,
  ISNUMBER(SEARCH("Planificare și organizare - nivel extins", E177)), 'Indicatori comportamentali'!$D$5,
  ISNUMBER(SEARCH("Planificare și organizare - nivel strategic", E177)), 'Indicatori comportamentali'!$D$6,
  TRUE, "-"
)</f>
        <v xml:space="preserve">
• Stabileşte obiective definite clar pentru activitatea proprie;
• Defineşte planuri de măsuri clare pentru a-şi transpune obiectivele în practică;
• Adaptează planurile atunci când apar sarcini sau solicitări noi;
• Acţionează în mod sistematic şi metodic;
• Îşi monitorizează progresele înregistrate faţă de termene şi alte criterii;
• Gestionează mai multe sarcini în acelaşi timp pentru a-şi îndeplini obiectivul.</v>
      </c>
      <c r="L177" t="str">
        <f t="shared" si="28"/>
        <v>Specialist, grad superior</v>
      </c>
      <c r="M177" s="31" t="str" cm="1">
        <f t="array" ref="M177">_xlfn.IFS(
  ISNUMBER(SEARCH("Comunicare - nivel elementar", E177)), 'Indicatori comportamentali'!$E$3,
  ISNUMBER(SEARCH("Comunicare - nivel operațional", E177)), 'Indicatori comportamentali'!$E$4,
  ISNUMBER(SEARCH("Comunicare - nivel extins", E177)), 'Indicatori comportamentali'!$E$5,
  ISNUMBER(SEARCH("Comunicare - nivel strategic", E177)), 'Indicatori comportamentali'!$E$6,
  TRUE, "-"
)</f>
        <v xml:space="preserve">
• Prezintă concepte complexe şi abstracte într-un mod simplu şi inteligibil;
• Identifică şi adoptă cel mai potrivit stil interpersonal pentru diferite tipuri de public şi în diverse contexte;
• Prezintă opinii într-un mod convingător, expresiv, care captează atenţia publicului;
• Evită utilizarea jargonului profesional în interacţiunile sale;
• Verifică dacă mesajele au fost auzite şi înţelese atunci când vorbeşte cu alte persoane.</v>
      </c>
      <c r="N177" t="str">
        <f t="shared" si="29"/>
        <v>Specialist, grad superior</v>
      </c>
      <c r="O177" s="31" t="str" cm="1">
        <f t="array" ref="O177">_xlfn.IFS(
  ISNUMBER(SEARCH("Lucru în echipă - nivel elementar", E177)), 'Indicatori comportamentali'!$F$3,
  ISNUMBER(SEARCH("Lucru în echipă - nivel operațional", E177)), 'Indicatori comportamentali'!$F$4,
  ISNUMBER(SEARCH("Lucru în echipă - nivel extins", E177)), 'Indicatori comportamentali'!$F$5,
  ISNUMBER(SEARCH("Lucru în echipă - nivel strategic", E177)), 'Indicatori comportamentali'!$F$6,
  TRUE, "-"
)</f>
        <v xml:space="preserve">
• Iniţiază discuţii cu colegii săi şi încurajează colaborarea la nivelul echipei;
• Acceptă şi oferă sprijin atunci când un membru al echipei este demotivat/rezervat/neintegrat;
• Identifică un numitor comun al problemelor şi acţionează pentru rezolvarea acestora;
• Furnizează informaţiile pe care trebuie să le cunoască echipa pentru a-şi îndeplini sarcinile şi ia decizii fundamentate şi la timp;
• Utilizează instrumente necesare pentru buna colaborare cu echipa proprie sau cu alte echipe;
• Oferă şi solicită feedback specific pentru o îmbunătăţire permanentă a performanţelor.</v>
      </c>
      <c r="P177" t="str">
        <f t="shared" si="30"/>
        <v>Specialist, grad superior</v>
      </c>
      <c r="Q177" s="31" t="str" cm="1">
        <f t="array" ref="Q177">_xlfn.IFS(
  ISNUMBER(SEARCH("Orientare către cetățean - nivel elementar", E177)), 'Indicatori comportamentali'!$G$3,
  ISNUMBER(SEARCH("Orientare către cetățean - nivel operațional", E177)), 'Indicatori comportamentali'!$G$4,
  ISNUMBER(SEARCH("Orientare către cetățean - nivel extins", E177)), 'Indicatori comportamentali'!$G$5,
  ISNUMBER(SEARCH("Orientare către cetățean - nivel strategic", E177)), 'Indicatori comportamentali'!$G$6,
  TRUE, "-"
)</f>
        <v xml:space="preserve">
• Acţionează pentru a anticipa şi a identifica nevoile cetăţenilor;
• Protejează interesele cetăţenilor atunci când iniţiază noi măsuri şi activităţi;
• Identifică nevoile cetăţenilor care se pot rezolva direct sau indirect prin propriile sale acţiuni sau comportamente;
• Caută în mod proactiv să vină în întâmpinarea aşteptărilor şi cerinţelor cetăţenilor;
• Stabileşte şi dă curs unor standarde ridicate de calitate în munca sa;
• Ţine cont de nevoile, problemele şi valorile cetăţenilor atunci când ia decizii;</v>
      </c>
      <c r="R177" t="str">
        <f t="shared" si="31"/>
        <v>Specialist, grad superior</v>
      </c>
      <c r="S177" s="31" t="str" cm="1">
        <f t="array" ref="S177">_xlfn.IFS(
  ISNUMBER(SEARCH("Integritate - nivel elementar", E177)), 'Indicatori comportamentali'!$H$3,
  ISNUMBER(SEARCH("Integritate - nivel operațional", E177)), 'Indicatori comportamentali'!$H$4,
  ISNUMBER(SEARCH("Integritate - nivel extins", E177)), 'Indicatori comportamentali'!$H$5,
  ISNUMBER(SEARCH("Integritate - nivel strategic", E177)), 'Indicatori comportamentali'!$H$6,
  TRUE, "-"
)</f>
        <v xml:space="preserve">
• Acţionează în conformitate cu standarde morale şi etice ridicate indiferent de circumstanţe;
• îşi declară propriile intenţii în mod clar atunci când interacţionează cu alte persoane şi respectă înţelegerile făcute;
• Inspiră încredere, tratând toate persoanele în mod echitabil şi consecvent;
• Recunoaşte orice neconformare cu standardele morale şi etice.</v>
      </c>
      <c r="T177" t="str">
        <f t="shared" si="32"/>
        <v>Specialist, grad superior</v>
      </c>
      <c r="U177" s="31" t="str" cm="1">
        <f t="array" ref="U177">_xlfn.IFS(
  ISNUMBER(SEARCH("Managementul performanței - nivel elementar", E177)), 'Indicatori comportamentali'!$I$3,
  ISNUMBER(SEARCH("Managementul performanței - nivel operațional", E177)), 'Indicatori comportamentali'!$I$4,
  ISNUMBER(SEARCH("Managementul performanței - nivel extins", E177)), 'Indicatori comportamentali'!$I$5,
  ISNUMBER(SEARCH("Managementul performanței - nivel strategic", E177)), 'Indicatori comportamentali'!$I$6,
  TRUE, "-"
)</f>
        <v>-</v>
      </c>
      <c r="V177" t="str">
        <f t="shared" si="33"/>
        <v>Specialist, grad superior</v>
      </c>
      <c r="W177" s="31" t="str" cm="1">
        <f t="array" ref="W177">_xlfn.IFS(
  ISNUMBER(SEARCH("Dezvoltarea echipei - nivel elementar", E177)), 'Indicatori comportamentali'!$J$3,
  ISNUMBER(SEARCH("Dezvoltarea echipei - nivel operațional", E177)), 'Indicatori comportamentali'!$J$4,
  ISNUMBER(SEARCH("Dezvoltarea echipei - nivel extins", E177)), 'Indicatori comportamentali'!$J$5,
  ISNUMBER(SEARCH("Dezvoltarea echipei - nivel strategic", E177)), 'Indicatori comportamentali'!$J$6,
  TRUE, "-"
)</f>
        <v>-</v>
      </c>
      <c r="X177" t="str">
        <f t="shared" si="34"/>
        <v>Specialist, grad superior</v>
      </c>
      <c r="Y177" s="31" t="str" cm="1">
        <f t="array" ref="Y177">_xlfn.IFS(
  ISNUMBER(SEARCH("Generarea angajamentului - nivel elementar", E177)), 'Indicatori comportamentali'!$K$3,
  ISNUMBER(SEARCH("Generarea angajamentului - nivel operațional", E177)), 'Indicatori comportamentali'!$K$4,
  ISNUMBER(SEARCH("Generarea angajamentului - nivel extins", E177)), 'Indicatori comportamentali'!$K$5,
  ISNUMBER(SEARCH("Generarea angajamentului - nivel strategic", E177)), 'Indicatori comportamentali'!$K$6,
  TRUE, "-"
)</f>
        <v>-</v>
      </c>
      <c r="Z177" t="str">
        <f t="shared" si="35"/>
        <v>Specialist, grad superior</v>
      </c>
      <c r="AA177" s="31" t="str" cm="1">
        <f t="array" ref="AA177">_xlfn.IFS(
  ISNUMBER(SEARCH("Promovarea inovației și inițierea schimbării - nivel elementar", E177)), 'Indicatori comportamentali'!$L$3,
  ISNUMBER(SEARCH("Promovarea inovației și inițierea schimbării - nivel operațional", E177)), 'Indicatori comportamentali'!$L$4,
  ISNUMBER(SEARCH("Promovarea inovației și inițierea schimbării - nivel extins", E177)), 'Indicatori comportamentali'!$L$5,
  ISNUMBER(SEARCH("Promovarea inovației și inițierea schimbării - nivel strategic", E177)), 'Indicatori comportamentali'!$L$6,
  TRUE, "-"
)</f>
        <v>-</v>
      </c>
    </row>
  </sheetData>
  <sheetProtection formatCells="0" formatColumns="0" formatRows="0" insertColumns="0" insertRows="0" insertHyperlinks="0" deleteColumns="0" deleteRows="0" sort="0" autoFilter="0" pivotTables="0"/>
  <autoFilter ref="A2:AA177" xr:uid="{81561508-A768-4D63-BEE8-BE43F9434F0F}"/>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E177"/>
  <sheetViews>
    <sheetView zoomScale="85" zoomScaleNormal="85" workbookViewId="0">
      <selection activeCell="F17" sqref="F17"/>
    </sheetView>
  </sheetViews>
  <sheetFormatPr defaultColWidth="9.109375" defaultRowHeight="14.4" x14ac:dyDescent="0.3"/>
  <cols>
    <col min="1" max="1" width="81.6640625" style="1" bestFit="1" customWidth="1"/>
    <col min="2" max="2" width="8" style="1" bestFit="1" customWidth="1"/>
    <col min="3" max="3" width="14.6640625" style="1" bestFit="1" customWidth="1"/>
    <col min="4" max="4" width="17.88671875" style="1" bestFit="1" customWidth="1"/>
    <col min="5" max="8" width="9.109375" style="1"/>
    <col min="9" max="9" width="17.88671875" style="1" bestFit="1" customWidth="1"/>
    <col min="10" max="16384" width="9.109375" style="1"/>
  </cols>
  <sheetData>
    <row r="2" spans="1:5" x14ac:dyDescent="0.3">
      <c r="A2" s="2" t="s">
        <v>170</v>
      </c>
      <c r="B2" s="2" t="s">
        <v>60</v>
      </c>
      <c r="C2" s="2" t="s">
        <v>65</v>
      </c>
      <c r="D2" s="2" t="s">
        <v>44</v>
      </c>
      <c r="E2" s="1" t="s">
        <v>161</v>
      </c>
    </row>
    <row r="3" spans="1:5" x14ac:dyDescent="0.3">
      <c r="A3" t="s">
        <v>96</v>
      </c>
      <c r="B3" s="1" t="s">
        <v>70</v>
      </c>
      <c r="C3" s="1" t="s">
        <v>73</v>
      </c>
      <c r="D3" s="1" t="s">
        <v>45</v>
      </c>
      <c r="E3" s="1" t="s">
        <v>2</v>
      </c>
    </row>
    <row r="4" spans="1:5" ht="16.5" x14ac:dyDescent="0.3">
      <c r="A4" t="s">
        <v>97</v>
      </c>
      <c r="B4" s="1" t="s">
        <v>71</v>
      </c>
      <c r="C4" s="1" t="s">
        <v>74</v>
      </c>
      <c r="D4" s="1" t="s">
        <v>46</v>
      </c>
      <c r="E4" s="1" t="s">
        <v>173</v>
      </c>
    </row>
    <row r="5" spans="1:5" x14ac:dyDescent="0.3">
      <c r="A5" t="s">
        <v>98</v>
      </c>
      <c r="B5" s="1" t="s">
        <v>72</v>
      </c>
      <c r="C5" s="1" t="s">
        <v>75</v>
      </c>
      <c r="D5" s="1" t="s">
        <v>47</v>
      </c>
      <c r="E5" s="1" t="s">
        <v>174</v>
      </c>
    </row>
    <row r="6" spans="1:5" ht="16.5" x14ac:dyDescent="0.3">
      <c r="A6" t="s">
        <v>99</v>
      </c>
      <c r="B6" s="1" t="s">
        <v>64</v>
      </c>
      <c r="C6" s="1" t="s">
        <v>76</v>
      </c>
      <c r="D6" s="1" t="s">
        <v>48</v>
      </c>
    </row>
    <row r="7" spans="1:5" ht="16.5" x14ac:dyDescent="0.3">
      <c r="A7" t="s">
        <v>80</v>
      </c>
      <c r="C7" s="1" t="s">
        <v>64</v>
      </c>
    </row>
    <row r="8" spans="1:5" ht="16.5" x14ac:dyDescent="0.3">
      <c r="A8" t="s">
        <v>81</v>
      </c>
    </row>
    <row r="9" spans="1:5" ht="16.5" x14ac:dyDescent="0.3">
      <c r="A9" t="s">
        <v>82</v>
      </c>
    </row>
    <row r="10" spans="1:5" ht="16.5" x14ac:dyDescent="0.3">
      <c r="A10" t="s">
        <v>83</v>
      </c>
    </row>
    <row r="11" spans="1:5" ht="16.5" x14ac:dyDescent="0.3">
      <c r="A11" t="s">
        <v>84</v>
      </c>
    </row>
    <row r="12" spans="1:5" ht="16.5" x14ac:dyDescent="0.3">
      <c r="A12" t="s">
        <v>85</v>
      </c>
    </row>
    <row r="13" spans="1:5" x14ac:dyDescent="0.3">
      <c r="A13" t="s">
        <v>77</v>
      </c>
    </row>
    <row r="14" spans="1:5" x14ac:dyDescent="0.3">
      <c r="A14" t="s">
        <v>100</v>
      </c>
    </row>
    <row r="15" spans="1:5" ht="16.5" x14ac:dyDescent="0.3">
      <c r="A15" t="s">
        <v>101</v>
      </c>
    </row>
    <row r="16" spans="1:5" x14ac:dyDescent="0.3">
      <c r="A16" t="s">
        <v>109</v>
      </c>
    </row>
    <row r="17" spans="1:1" x14ac:dyDescent="0.3">
      <c r="A17" t="s">
        <v>110</v>
      </c>
    </row>
    <row r="18" spans="1:1" x14ac:dyDescent="0.3">
      <c r="A18" t="s">
        <v>111</v>
      </c>
    </row>
    <row r="19" spans="1:1" x14ac:dyDescent="0.3">
      <c r="A19" t="s">
        <v>112</v>
      </c>
    </row>
    <row r="20" spans="1:1" x14ac:dyDescent="0.3">
      <c r="A20" t="s">
        <v>113</v>
      </c>
    </row>
    <row r="21" spans="1:1" x14ac:dyDescent="0.3">
      <c r="A21" t="s">
        <v>114</v>
      </c>
    </row>
    <row r="22" spans="1:1" x14ac:dyDescent="0.3">
      <c r="A22" t="s">
        <v>115</v>
      </c>
    </row>
    <row r="23" spans="1:1" x14ac:dyDescent="0.3">
      <c r="A23" t="s">
        <v>116</v>
      </c>
    </row>
    <row r="24" spans="1:1" x14ac:dyDescent="0.3">
      <c r="A24" t="s">
        <v>117</v>
      </c>
    </row>
    <row r="25" spans="1:1" ht="16.5" x14ac:dyDescent="0.3">
      <c r="A25" t="s">
        <v>118</v>
      </c>
    </row>
    <row r="26" spans="1:1" s="3" customFormat="1" ht="18.75" customHeight="1" x14ac:dyDescent="0.3">
      <c r="A26" t="s">
        <v>119</v>
      </c>
    </row>
    <row r="27" spans="1:1" s="3" customFormat="1" x14ac:dyDescent="0.3">
      <c r="A27" t="s">
        <v>120</v>
      </c>
    </row>
    <row r="28" spans="1:1" s="3" customFormat="1" x14ac:dyDescent="0.3">
      <c r="A28" t="s">
        <v>121</v>
      </c>
    </row>
    <row r="29" spans="1:1" s="3" customFormat="1" x14ac:dyDescent="0.3">
      <c r="A29" t="s">
        <v>122</v>
      </c>
    </row>
    <row r="30" spans="1:1" s="3" customFormat="1" x14ac:dyDescent="0.3">
      <c r="A30" t="s">
        <v>123</v>
      </c>
    </row>
    <row r="31" spans="1:1" s="3" customFormat="1" x14ac:dyDescent="0.3">
      <c r="A31" t="s">
        <v>124</v>
      </c>
    </row>
    <row r="32" spans="1:1" s="3" customFormat="1" x14ac:dyDescent="0.3">
      <c r="A32" t="s">
        <v>125</v>
      </c>
    </row>
    <row r="33" spans="1:1" s="3" customFormat="1" x14ac:dyDescent="0.3">
      <c r="A33" t="s">
        <v>126</v>
      </c>
    </row>
    <row r="34" spans="1:1" s="3" customFormat="1" x14ac:dyDescent="0.3">
      <c r="A34" t="s">
        <v>127</v>
      </c>
    </row>
    <row r="35" spans="1:1" s="3" customFormat="1" x14ac:dyDescent="0.3">
      <c r="A35" t="s">
        <v>128</v>
      </c>
    </row>
    <row r="36" spans="1:1" x14ac:dyDescent="0.3">
      <c r="A36" t="s">
        <v>129</v>
      </c>
    </row>
    <row r="37" spans="1:1" x14ac:dyDescent="0.3">
      <c r="A37" t="s">
        <v>130</v>
      </c>
    </row>
    <row r="38" spans="1:1" x14ac:dyDescent="0.3">
      <c r="A38" t="s">
        <v>131</v>
      </c>
    </row>
    <row r="39" spans="1:1" x14ac:dyDescent="0.3">
      <c r="A39" t="s">
        <v>132</v>
      </c>
    </row>
    <row r="40" spans="1:1" x14ac:dyDescent="0.3">
      <c r="A40" t="s">
        <v>168</v>
      </c>
    </row>
    <row r="41" spans="1:1" x14ac:dyDescent="0.3">
      <c r="A41" t="s">
        <v>169</v>
      </c>
    </row>
    <row r="42" spans="1:1" x14ac:dyDescent="0.3">
      <c r="A42" t="s">
        <v>69</v>
      </c>
    </row>
    <row r="43" spans="1:1" x14ac:dyDescent="0.3">
      <c r="A43" t="s">
        <v>102</v>
      </c>
    </row>
    <row r="44" spans="1:1" x14ac:dyDescent="0.3">
      <c r="A44" t="s">
        <v>103</v>
      </c>
    </row>
    <row r="45" spans="1:1" x14ac:dyDescent="0.3">
      <c r="A45" t="s">
        <v>104</v>
      </c>
    </row>
    <row r="46" spans="1:1" x14ac:dyDescent="0.3">
      <c r="A46" t="s">
        <v>105</v>
      </c>
    </row>
    <row r="47" spans="1:1" x14ac:dyDescent="0.3">
      <c r="A47" t="s">
        <v>106</v>
      </c>
    </row>
    <row r="48" spans="1:1" x14ac:dyDescent="0.3">
      <c r="A48" t="s">
        <v>107</v>
      </c>
    </row>
    <row r="49" spans="1:1" x14ac:dyDescent="0.3">
      <c r="A49" t="s">
        <v>108</v>
      </c>
    </row>
    <row r="50" spans="1:1" x14ac:dyDescent="0.3">
      <c r="A50" t="s">
        <v>133</v>
      </c>
    </row>
    <row r="51" spans="1:1" x14ac:dyDescent="0.3">
      <c r="A51" t="s">
        <v>134</v>
      </c>
    </row>
    <row r="52" spans="1:1" x14ac:dyDescent="0.3">
      <c r="A52" t="s">
        <v>135</v>
      </c>
    </row>
    <row r="53" spans="1:1" x14ac:dyDescent="0.3">
      <c r="A53" t="s">
        <v>136</v>
      </c>
    </row>
    <row r="54" spans="1:1" x14ac:dyDescent="0.3">
      <c r="A54" t="s">
        <v>137</v>
      </c>
    </row>
    <row r="55" spans="1:1" x14ac:dyDescent="0.3">
      <c r="A55" t="s">
        <v>138</v>
      </c>
    </row>
    <row r="56" spans="1:1" x14ac:dyDescent="0.3">
      <c r="A56" t="s">
        <v>139</v>
      </c>
    </row>
    <row r="57" spans="1:1" x14ac:dyDescent="0.3">
      <c r="A57" t="s">
        <v>140</v>
      </c>
    </row>
    <row r="58" spans="1:1" x14ac:dyDescent="0.3">
      <c r="A58" t="s">
        <v>141</v>
      </c>
    </row>
    <row r="59" spans="1:1" x14ac:dyDescent="0.3">
      <c r="A59" t="s">
        <v>142</v>
      </c>
    </row>
    <row r="60" spans="1:1" x14ac:dyDescent="0.3">
      <c r="A60" t="s">
        <v>143</v>
      </c>
    </row>
    <row r="61" spans="1:1" x14ac:dyDescent="0.3">
      <c r="A61" t="s">
        <v>144</v>
      </c>
    </row>
    <row r="62" spans="1:1" x14ac:dyDescent="0.3">
      <c r="A62" t="s">
        <v>145</v>
      </c>
    </row>
    <row r="63" spans="1:1" x14ac:dyDescent="0.3">
      <c r="A63" t="s">
        <v>146</v>
      </c>
    </row>
    <row r="64" spans="1:1" x14ac:dyDescent="0.3">
      <c r="A64" t="s">
        <v>147</v>
      </c>
    </row>
    <row r="65" spans="1:1" x14ac:dyDescent="0.3">
      <c r="A65" t="s">
        <v>148</v>
      </c>
    </row>
    <row r="66" spans="1:1" x14ac:dyDescent="0.3">
      <c r="A66" t="s">
        <v>149</v>
      </c>
    </row>
    <row r="67" spans="1:1" x14ac:dyDescent="0.3">
      <c r="A67" t="s">
        <v>150</v>
      </c>
    </row>
    <row r="68" spans="1:1" x14ac:dyDescent="0.3">
      <c r="A68" t="s">
        <v>151</v>
      </c>
    </row>
    <row r="69" spans="1:1" x14ac:dyDescent="0.3">
      <c r="A69" t="s">
        <v>152</v>
      </c>
    </row>
    <row r="70" spans="1:1" x14ac:dyDescent="0.3">
      <c r="A70" t="s">
        <v>153</v>
      </c>
    </row>
    <row r="71" spans="1:1" x14ac:dyDescent="0.3">
      <c r="A71" t="s">
        <v>154</v>
      </c>
    </row>
    <row r="72" spans="1:1" x14ac:dyDescent="0.3">
      <c r="A72" t="s">
        <v>155</v>
      </c>
    </row>
    <row r="73" spans="1:1" x14ac:dyDescent="0.3">
      <c r="A73" t="s">
        <v>156</v>
      </c>
    </row>
    <row r="74" spans="1:1" x14ac:dyDescent="0.3">
      <c r="A74" t="s">
        <v>157</v>
      </c>
    </row>
    <row r="75" spans="1:1" x14ac:dyDescent="0.3">
      <c r="A75" t="s">
        <v>158</v>
      </c>
    </row>
    <row r="76" spans="1:1" x14ac:dyDescent="0.3">
      <c r="A76" t="s">
        <v>159</v>
      </c>
    </row>
    <row r="77" spans="1:1" x14ac:dyDescent="0.3">
      <c r="A77"/>
    </row>
    <row r="78" spans="1:1" x14ac:dyDescent="0.3">
      <c r="A78"/>
    </row>
    <row r="79" spans="1:1" x14ac:dyDescent="0.3">
      <c r="A79"/>
    </row>
    <row r="80" spans="1:1" x14ac:dyDescent="0.3">
      <c r="A80"/>
    </row>
    <row r="81" spans="1:1" x14ac:dyDescent="0.3">
      <c r="A81"/>
    </row>
    <row r="82" spans="1:1" x14ac:dyDescent="0.3">
      <c r="A82"/>
    </row>
    <row r="83" spans="1:1" x14ac:dyDescent="0.3">
      <c r="A83"/>
    </row>
    <row r="84" spans="1:1" x14ac:dyDescent="0.3">
      <c r="A84"/>
    </row>
    <row r="85" spans="1:1" x14ac:dyDescent="0.3">
      <c r="A85"/>
    </row>
    <row r="86" spans="1:1" x14ac:dyDescent="0.3">
      <c r="A86"/>
    </row>
    <row r="87" spans="1:1" x14ac:dyDescent="0.3">
      <c r="A87"/>
    </row>
    <row r="88" spans="1:1" x14ac:dyDescent="0.3">
      <c r="A88"/>
    </row>
    <row r="89" spans="1:1" x14ac:dyDescent="0.3">
      <c r="A89"/>
    </row>
    <row r="90" spans="1:1" x14ac:dyDescent="0.3">
      <c r="A90"/>
    </row>
    <row r="91" spans="1:1" x14ac:dyDescent="0.3">
      <c r="A91"/>
    </row>
    <row r="92" spans="1:1" x14ac:dyDescent="0.3">
      <c r="A92"/>
    </row>
    <row r="93" spans="1:1" x14ac:dyDescent="0.3">
      <c r="A93"/>
    </row>
    <row r="94" spans="1:1" x14ac:dyDescent="0.3">
      <c r="A94"/>
    </row>
    <row r="95" spans="1:1" x14ac:dyDescent="0.3">
      <c r="A95"/>
    </row>
    <row r="96" spans="1:1" x14ac:dyDescent="0.3">
      <c r="A96"/>
    </row>
    <row r="97" spans="1:1" x14ac:dyDescent="0.3">
      <c r="A97"/>
    </row>
    <row r="98" spans="1:1" x14ac:dyDescent="0.3">
      <c r="A98"/>
    </row>
    <row r="99" spans="1:1" x14ac:dyDescent="0.3">
      <c r="A99"/>
    </row>
    <row r="100" spans="1:1" x14ac:dyDescent="0.3">
      <c r="A100"/>
    </row>
    <row r="101" spans="1:1" x14ac:dyDescent="0.3">
      <c r="A101"/>
    </row>
    <row r="102" spans="1:1" x14ac:dyDescent="0.3">
      <c r="A102"/>
    </row>
    <row r="103" spans="1:1" x14ac:dyDescent="0.3">
      <c r="A103"/>
    </row>
    <row r="104" spans="1:1" x14ac:dyDescent="0.3">
      <c r="A104"/>
    </row>
    <row r="105" spans="1:1" x14ac:dyDescent="0.3">
      <c r="A105"/>
    </row>
    <row r="106" spans="1:1" x14ac:dyDescent="0.3">
      <c r="A106"/>
    </row>
    <row r="107" spans="1:1" x14ac:dyDescent="0.3">
      <c r="A107"/>
    </row>
    <row r="108" spans="1:1" x14ac:dyDescent="0.3">
      <c r="A108"/>
    </row>
    <row r="109" spans="1:1" x14ac:dyDescent="0.3">
      <c r="A109"/>
    </row>
    <row r="110" spans="1:1" x14ac:dyDescent="0.3">
      <c r="A110"/>
    </row>
    <row r="111" spans="1:1" x14ac:dyDescent="0.3">
      <c r="A111"/>
    </row>
    <row r="112" spans="1:1" x14ac:dyDescent="0.3">
      <c r="A112"/>
    </row>
    <row r="113" spans="1:1" x14ac:dyDescent="0.3">
      <c r="A113"/>
    </row>
    <row r="114" spans="1:1" x14ac:dyDescent="0.3">
      <c r="A114"/>
    </row>
    <row r="115" spans="1:1" x14ac:dyDescent="0.3">
      <c r="A115"/>
    </row>
    <row r="116" spans="1:1" x14ac:dyDescent="0.3">
      <c r="A116"/>
    </row>
    <row r="117" spans="1:1" x14ac:dyDescent="0.3">
      <c r="A117"/>
    </row>
    <row r="118" spans="1:1" x14ac:dyDescent="0.3">
      <c r="A118"/>
    </row>
    <row r="119" spans="1:1" x14ac:dyDescent="0.3">
      <c r="A119"/>
    </row>
    <row r="120" spans="1:1" x14ac:dyDescent="0.3">
      <c r="A120"/>
    </row>
    <row r="121" spans="1:1" x14ac:dyDescent="0.3">
      <c r="A121"/>
    </row>
    <row r="122" spans="1:1" x14ac:dyDescent="0.3">
      <c r="A122"/>
    </row>
    <row r="123" spans="1:1" x14ac:dyDescent="0.3">
      <c r="A123"/>
    </row>
    <row r="124" spans="1:1" x14ac:dyDescent="0.3">
      <c r="A124"/>
    </row>
    <row r="125" spans="1:1" x14ac:dyDescent="0.3">
      <c r="A125"/>
    </row>
    <row r="126" spans="1:1" x14ac:dyDescent="0.3">
      <c r="A126"/>
    </row>
    <row r="127" spans="1:1" x14ac:dyDescent="0.3">
      <c r="A127"/>
    </row>
    <row r="128" spans="1:1" x14ac:dyDescent="0.3">
      <c r="A128"/>
    </row>
    <row r="129" spans="1:1" x14ac:dyDescent="0.3">
      <c r="A129"/>
    </row>
    <row r="130" spans="1:1" x14ac:dyDescent="0.3">
      <c r="A130"/>
    </row>
    <row r="131" spans="1:1" x14ac:dyDescent="0.3">
      <c r="A131"/>
    </row>
    <row r="132" spans="1:1" x14ac:dyDescent="0.3">
      <c r="A132"/>
    </row>
    <row r="133" spans="1:1" x14ac:dyDescent="0.3">
      <c r="A133"/>
    </row>
    <row r="134" spans="1:1" x14ac:dyDescent="0.3">
      <c r="A134"/>
    </row>
    <row r="135" spans="1:1" x14ac:dyDescent="0.3">
      <c r="A135"/>
    </row>
    <row r="136" spans="1:1" x14ac:dyDescent="0.3">
      <c r="A136"/>
    </row>
    <row r="137" spans="1:1" x14ac:dyDescent="0.3">
      <c r="A137"/>
    </row>
    <row r="138" spans="1:1" x14ac:dyDescent="0.3">
      <c r="A138"/>
    </row>
    <row r="139" spans="1:1" x14ac:dyDescent="0.3">
      <c r="A139"/>
    </row>
    <row r="140" spans="1:1" x14ac:dyDescent="0.3">
      <c r="A140"/>
    </row>
    <row r="141" spans="1:1" x14ac:dyDescent="0.3">
      <c r="A141"/>
    </row>
    <row r="142" spans="1:1" x14ac:dyDescent="0.3">
      <c r="A142"/>
    </row>
    <row r="143" spans="1:1" x14ac:dyDescent="0.3">
      <c r="A143"/>
    </row>
    <row r="144" spans="1:1" x14ac:dyDescent="0.3">
      <c r="A144"/>
    </row>
    <row r="145" spans="1:1" x14ac:dyDescent="0.3">
      <c r="A145"/>
    </row>
    <row r="146" spans="1:1" x14ac:dyDescent="0.3">
      <c r="A146"/>
    </row>
    <row r="147" spans="1:1" x14ac:dyDescent="0.3">
      <c r="A147"/>
    </row>
    <row r="148" spans="1:1" x14ac:dyDescent="0.3">
      <c r="A148"/>
    </row>
    <row r="149" spans="1:1" x14ac:dyDescent="0.3">
      <c r="A149"/>
    </row>
    <row r="150" spans="1:1" x14ac:dyDescent="0.3">
      <c r="A150"/>
    </row>
    <row r="151" spans="1:1" x14ac:dyDescent="0.3">
      <c r="A151"/>
    </row>
    <row r="152" spans="1:1" x14ac:dyDescent="0.3">
      <c r="A152"/>
    </row>
    <row r="153" spans="1:1" x14ac:dyDescent="0.3">
      <c r="A153"/>
    </row>
    <row r="154" spans="1:1" x14ac:dyDescent="0.3">
      <c r="A154"/>
    </row>
    <row r="155" spans="1:1" x14ac:dyDescent="0.3">
      <c r="A155"/>
    </row>
    <row r="156" spans="1:1" x14ac:dyDescent="0.3">
      <c r="A156"/>
    </row>
    <row r="157" spans="1:1" x14ac:dyDescent="0.3">
      <c r="A157"/>
    </row>
    <row r="158" spans="1:1" x14ac:dyDescent="0.3">
      <c r="A158"/>
    </row>
    <row r="159" spans="1:1" x14ac:dyDescent="0.3">
      <c r="A159"/>
    </row>
    <row r="160" spans="1:1" x14ac:dyDescent="0.3">
      <c r="A160"/>
    </row>
    <row r="161" spans="1:1" x14ac:dyDescent="0.3">
      <c r="A161"/>
    </row>
    <row r="162" spans="1:1" x14ac:dyDescent="0.3">
      <c r="A162"/>
    </row>
    <row r="163" spans="1:1" x14ac:dyDescent="0.3">
      <c r="A163"/>
    </row>
    <row r="164" spans="1:1" x14ac:dyDescent="0.3">
      <c r="A164"/>
    </row>
    <row r="165" spans="1:1" x14ac:dyDescent="0.3">
      <c r="A165"/>
    </row>
    <row r="166" spans="1:1" x14ac:dyDescent="0.3">
      <c r="A166"/>
    </row>
    <row r="167" spans="1:1" x14ac:dyDescent="0.3">
      <c r="A167"/>
    </row>
    <row r="168" spans="1:1" x14ac:dyDescent="0.3">
      <c r="A168"/>
    </row>
    <row r="169" spans="1:1" x14ac:dyDescent="0.3">
      <c r="A169"/>
    </row>
    <row r="170" spans="1:1" x14ac:dyDescent="0.3">
      <c r="A170"/>
    </row>
    <row r="171" spans="1:1" x14ac:dyDescent="0.3">
      <c r="A171"/>
    </row>
    <row r="172" spans="1:1" x14ac:dyDescent="0.3">
      <c r="A172"/>
    </row>
    <row r="173" spans="1:1" x14ac:dyDescent="0.3">
      <c r="A173"/>
    </row>
    <row r="174" spans="1:1" x14ac:dyDescent="0.3">
      <c r="A174"/>
    </row>
    <row r="175" spans="1:1" x14ac:dyDescent="0.3">
      <c r="A175"/>
    </row>
    <row r="176" spans="1:1" x14ac:dyDescent="0.3">
      <c r="A176"/>
    </row>
    <row r="177" spans="1:1" x14ac:dyDescent="0.3">
      <c r="A177"/>
    </row>
  </sheetData>
  <sheetProtection algorithmName="SHA-512" hashValue="+LqTiGCTXqSaGirMHnfSqIr46VA/JWVFlIDvPhKjVeyMBvDwtJn5pA5iQH8+YEdyJKwfDxsZfb5DMfsiobxjwA==" saltValue="s1XUevsFxCOIteBXmcujfQ==" spinCount="100000" sheet="1" formatCells="0" formatColumns="0" formatRows="0" insertColumns="0" insertRows="0" insertHyperlinks="0" deleteColumns="0" deleteRows="0" sort="0" autoFilter="0" pivotTable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3f81d30-73e5-41aa-8d91-1cba5112e18c">
      <Terms xmlns="http://schemas.microsoft.com/office/infopath/2007/PartnerControls"/>
    </lcf76f155ced4ddcb4097134ff3c332f>
    <TaxCatchAll xmlns="25381d8f-15f5-4f89-bf77-3fce948347c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5BDB64C5C84594B892DC633ECB625D8" ma:contentTypeVersion="12" ma:contentTypeDescription="Create a new document." ma:contentTypeScope="" ma:versionID="3e888cad2bfe7916f0b818352c237e34">
  <xsd:schema xmlns:xsd="http://www.w3.org/2001/XMLSchema" xmlns:xs="http://www.w3.org/2001/XMLSchema" xmlns:p="http://schemas.microsoft.com/office/2006/metadata/properties" xmlns:ns2="23f81d30-73e5-41aa-8d91-1cba5112e18c" xmlns:ns3="25381d8f-15f5-4f89-bf77-3fce948347c8" targetNamespace="http://schemas.microsoft.com/office/2006/metadata/properties" ma:root="true" ma:fieldsID="69b6b66fc639951e241cb834f22df1de" ns2:_="" ns3:_="">
    <xsd:import namespace="23f81d30-73e5-41aa-8d91-1cba5112e18c"/>
    <xsd:import namespace="25381d8f-15f5-4f89-bf77-3fce948347c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f81d30-73e5-41aa-8d91-1cba5112e1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3ef62f9-2e07-484b-bd79-00aec90129fe"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5381d8f-15f5-4f89-bf77-3fce948347c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ba52771-3820-4f0f-847a-1e8e0d09b7b0}" ma:internalName="TaxCatchAll" ma:showField="CatchAllData" ma:web="25381d8f-15f5-4f89-bf77-3fce948347c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0E94F6-3780-4FC0-83CE-8C6A159FD75C}">
  <ds:schemaRefs>
    <ds:schemaRef ds:uri="http://schemas.microsoft.com/sharepoint/v3/contenttype/forms"/>
  </ds:schemaRefs>
</ds:datastoreItem>
</file>

<file path=customXml/itemProps2.xml><?xml version="1.0" encoding="utf-8"?>
<ds:datastoreItem xmlns:ds="http://schemas.openxmlformats.org/officeDocument/2006/customXml" ds:itemID="{F3B23C88-A8E7-44DB-A32E-D5C9618B08BE}">
  <ds:schemaRef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25381d8f-15f5-4f89-bf77-3fce948347c8"/>
    <ds:schemaRef ds:uri="23f81d30-73e5-41aa-8d91-1cba5112e18c"/>
  </ds:schemaRefs>
</ds:datastoreItem>
</file>

<file path=customXml/itemProps3.xml><?xml version="1.0" encoding="utf-8"?>
<ds:datastoreItem xmlns:ds="http://schemas.openxmlformats.org/officeDocument/2006/customXml" ds:itemID="{95CA561F-6651-47A2-BE43-9610BD8440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f81d30-73e5-41aa-8d91-1cba5112e18c"/>
    <ds:schemaRef ds:uri="25381d8f-15f5-4f89-bf77-3fce948347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Instrucțiuni</vt:lpstr>
      <vt:lpstr>Anexa nr. 2 - Raport</vt:lpstr>
      <vt:lpstr>Instrument</vt:lpstr>
      <vt:lpstr>Indicatori comportamentali</vt:lpstr>
      <vt:lpstr>functii</vt:lpstr>
      <vt:lpstr>Liste</vt:lpstr>
      <vt:lpstr>'Anexa nr. 2 - Raport'!_ftn1</vt:lpstr>
      <vt:lpstr>'Anexa nr. 2 - Raport'!_ftnref1</vt:lpstr>
      <vt:lpstr>'Anexa nr. 2 - Raport'!Print_Titles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dc:creator>
  <cp:lastModifiedBy>EY</cp:lastModifiedBy>
  <cp:lastPrinted>2024-03-08T10:20:13Z</cp:lastPrinted>
  <dcterms:created xsi:type="dcterms:W3CDTF">2015-06-05T18:17:20Z</dcterms:created>
  <dcterms:modified xsi:type="dcterms:W3CDTF">2025-12-10T08:59:37Z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0x01010025BDB64C5C84594B892DC633ECB625D8</vt:lpwstr>
  </property>
</Properties>
</file>