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310"/>
  </bookViews>
  <sheets>
    <sheet name="Buget ANFP 2019" sheetId="1" r:id="rId1"/>
  </sheets>
  <definedNames>
    <definedName name="_xlnm.Print_Area" localSheetId="0">'Buget ANFP 2019'!$D$1:$K$173</definedName>
  </definedNames>
  <calcPr calcId="145621"/>
</workbook>
</file>

<file path=xl/calcChain.xml><?xml version="1.0" encoding="utf-8"?>
<calcChain xmlns="http://schemas.openxmlformats.org/spreadsheetml/2006/main">
  <c r="G156" i="1" l="1"/>
  <c r="G155" i="1"/>
  <c r="G151" i="1" s="1"/>
  <c r="G149" i="1" s="1"/>
  <c r="G147" i="1" s="1"/>
  <c r="G145" i="1" s="1"/>
  <c r="G154" i="1"/>
  <c r="G150" i="1" s="1"/>
  <c r="G148" i="1" s="1"/>
  <c r="G146" i="1" s="1"/>
  <c r="G144" i="1" s="1"/>
  <c r="G152" i="1"/>
  <c r="K151" i="1"/>
  <c r="J151" i="1"/>
  <c r="I151" i="1"/>
  <c r="I149" i="1" s="1"/>
  <c r="I147" i="1" s="1"/>
  <c r="I145" i="1" s="1"/>
  <c r="H151" i="1"/>
  <c r="K150" i="1"/>
  <c r="K148" i="1" s="1"/>
  <c r="K146" i="1" s="1"/>
  <c r="K144" i="1" s="1"/>
  <c r="J150" i="1"/>
  <c r="J148" i="1" s="1"/>
  <c r="J146" i="1" s="1"/>
  <c r="J144" i="1" s="1"/>
  <c r="I150" i="1"/>
  <c r="I148" i="1" s="1"/>
  <c r="I146" i="1" s="1"/>
  <c r="I144" i="1" s="1"/>
  <c r="H150" i="1"/>
  <c r="H148" i="1"/>
  <c r="K147" i="1"/>
  <c r="K145" i="1" s="1"/>
  <c r="J147" i="1"/>
  <c r="J145" i="1" s="1"/>
  <c r="H147" i="1"/>
  <c r="H146" i="1"/>
  <c r="H144" i="1" s="1"/>
  <c r="H145" i="1"/>
  <c r="G134" i="1"/>
  <c r="G133" i="1"/>
  <c r="G132" i="1"/>
  <c r="G131" i="1"/>
  <c r="K130" i="1"/>
  <c r="K128" i="1" s="1"/>
  <c r="K126" i="1" s="1"/>
  <c r="J130" i="1"/>
  <c r="J128" i="1" s="1"/>
  <c r="J126" i="1" s="1"/>
  <c r="I130" i="1"/>
  <c r="I128" i="1" s="1"/>
  <c r="I126" i="1" s="1"/>
  <c r="H130" i="1"/>
  <c r="H128" i="1" s="1"/>
  <c r="H126" i="1" s="1"/>
  <c r="K129" i="1"/>
  <c r="K127" i="1" s="1"/>
  <c r="K125" i="1" s="1"/>
  <c r="J129" i="1"/>
  <c r="J127" i="1" s="1"/>
  <c r="J125" i="1" s="1"/>
  <c r="I129" i="1"/>
  <c r="H129" i="1"/>
  <c r="I127" i="1"/>
  <c r="I125" i="1" s="1"/>
  <c r="G124" i="1"/>
  <c r="G122" i="1" s="1"/>
  <c r="G123" i="1"/>
  <c r="K122" i="1"/>
  <c r="J122" i="1"/>
  <c r="I122" i="1"/>
  <c r="H122" i="1"/>
  <c r="K121" i="1"/>
  <c r="J121" i="1"/>
  <c r="I121" i="1"/>
  <c r="H121" i="1"/>
  <c r="G121" i="1"/>
  <c r="G119" i="1"/>
  <c r="G117" i="1"/>
  <c r="G116" i="1"/>
  <c r="G114" i="1" s="1"/>
  <c r="G115" i="1"/>
  <c r="H114" i="1"/>
  <c r="K113" i="1"/>
  <c r="J113" i="1"/>
  <c r="I113" i="1"/>
  <c r="G113" i="1" s="1"/>
  <c r="H113" i="1"/>
  <c r="G111" i="1"/>
  <c r="G110" i="1"/>
  <c r="G109" i="1"/>
  <c r="G108" i="1"/>
  <c r="G107" i="1"/>
  <c r="I106" i="1"/>
  <c r="H106" i="1"/>
  <c r="K105" i="1"/>
  <c r="J105" i="1"/>
  <c r="I105" i="1"/>
  <c r="H105" i="1"/>
  <c r="G103" i="1"/>
  <c r="G102" i="1"/>
  <c r="G101" i="1"/>
  <c r="G100" i="1"/>
  <c r="G99" i="1"/>
  <c r="I98" i="1"/>
  <c r="H98" i="1"/>
  <c r="H96" i="1" s="1"/>
  <c r="K97" i="1"/>
  <c r="J97" i="1"/>
  <c r="J95" i="1" s="1"/>
  <c r="I97" i="1"/>
  <c r="H97" i="1"/>
  <c r="H95" i="1" s="1"/>
  <c r="J96" i="1"/>
  <c r="I96" i="1"/>
  <c r="G94" i="1"/>
  <c r="G93" i="1"/>
  <c r="G92" i="1"/>
  <c r="G91" i="1"/>
  <c r="G90" i="1"/>
  <c r="G89" i="1"/>
  <c r="G88" i="1"/>
  <c r="G86" i="1" s="1"/>
  <c r="G87" i="1"/>
  <c r="K86" i="1"/>
  <c r="J86" i="1"/>
  <c r="I86" i="1"/>
  <c r="H86" i="1"/>
  <c r="K85" i="1"/>
  <c r="J85" i="1"/>
  <c r="I85" i="1"/>
  <c r="H85" i="1"/>
  <c r="G84" i="1"/>
  <c r="G83" i="1"/>
  <c r="G82" i="1"/>
  <c r="G81" i="1"/>
  <c r="G80" i="1"/>
  <c r="G79" i="1"/>
  <c r="G78" i="1"/>
  <c r="G77" i="1"/>
  <c r="G76" i="1"/>
  <c r="G75" i="1"/>
  <c r="K74" i="1"/>
  <c r="J74" i="1"/>
  <c r="I74" i="1"/>
  <c r="H74" i="1"/>
  <c r="G74" i="1" s="1"/>
  <c r="K73" i="1"/>
  <c r="J73" i="1"/>
  <c r="I73" i="1"/>
  <c r="H73" i="1"/>
  <c r="G72" i="1"/>
  <c r="G71" i="1"/>
  <c r="J70" i="1"/>
  <c r="I70" i="1"/>
  <c r="H70" i="1"/>
  <c r="K69" i="1"/>
  <c r="I69" i="1"/>
  <c r="G69" i="1" s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K48" i="1"/>
  <c r="K46" i="1" s="1"/>
  <c r="J48" i="1"/>
  <c r="I48" i="1"/>
  <c r="H48" i="1"/>
  <c r="H46" i="1" s="1"/>
  <c r="K47" i="1"/>
  <c r="J47" i="1"/>
  <c r="J45" i="1" s="1"/>
  <c r="I47" i="1"/>
  <c r="I45" i="1" s="1"/>
  <c r="H47" i="1"/>
  <c r="H45" i="1" s="1"/>
  <c r="K44" i="1"/>
  <c r="K42" i="1" s="1"/>
  <c r="G44" i="1"/>
  <c r="G42" i="1" s="1"/>
  <c r="G43" i="1"/>
  <c r="G41" i="1" s="1"/>
  <c r="J42" i="1"/>
  <c r="I42" i="1"/>
  <c r="H42" i="1"/>
  <c r="K41" i="1"/>
  <c r="J41" i="1"/>
  <c r="I41" i="1"/>
  <c r="H41" i="1"/>
  <c r="G40" i="1"/>
  <c r="G39" i="1"/>
  <c r="G37" i="1" s="1"/>
  <c r="J38" i="1"/>
  <c r="I38" i="1"/>
  <c r="H38" i="1"/>
  <c r="G38" i="1"/>
  <c r="K37" i="1"/>
  <c r="J37" i="1"/>
  <c r="I37" i="1"/>
  <c r="H37" i="1"/>
  <c r="K36" i="1"/>
  <c r="G36" i="1"/>
  <c r="G35" i="1"/>
  <c r="K34" i="1"/>
  <c r="G34" i="1" s="1"/>
  <c r="G33" i="1"/>
  <c r="K32" i="1"/>
  <c r="I32" i="1"/>
  <c r="G31" i="1"/>
  <c r="K30" i="1"/>
  <c r="G30" i="1" s="1"/>
  <c r="G29" i="1"/>
  <c r="K28" i="1"/>
  <c r="G28" i="1"/>
  <c r="G27" i="1"/>
  <c r="J26" i="1"/>
  <c r="I26" i="1"/>
  <c r="H26" i="1"/>
  <c r="K25" i="1"/>
  <c r="J25" i="1"/>
  <c r="I25" i="1"/>
  <c r="H25" i="1"/>
  <c r="H23" i="1" s="1"/>
  <c r="H21" i="1" l="1"/>
  <c r="I23" i="1"/>
  <c r="I24" i="1"/>
  <c r="G32" i="1"/>
  <c r="K45" i="1"/>
  <c r="G70" i="1"/>
  <c r="G73" i="1"/>
  <c r="G85" i="1"/>
  <c r="G98" i="1"/>
  <c r="G129" i="1"/>
  <c r="G130" i="1"/>
  <c r="G106" i="1"/>
  <c r="J23" i="1"/>
  <c r="J21" i="1" s="1"/>
  <c r="J19" i="1" s="1"/>
  <c r="H24" i="1"/>
  <c r="H22" i="1" s="1"/>
  <c r="H20" i="1" s="1"/>
  <c r="K23" i="1"/>
  <c r="K21" i="1" s="1"/>
  <c r="K19" i="1" s="1"/>
  <c r="J46" i="1"/>
  <c r="G97" i="1"/>
  <c r="G47" i="1"/>
  <c r="K26" i="1"/>
  <c r="K24" i="1" s="1"/>
  <c r="K22" i="1" s="1"/>
  <c r="K20" i="1" s="1"/>
  <c r="I95" i="1"/>
  <c r="K95" i="1"/>
  <c r="J24" i="1"/>
  <c r="I46" i="1"/>
  <c r="I22" i="1" s="1"/>
  <c r="I20" i="1" s="1"/>
  <c r="G48" i="1"/>
  <c r="G105" i="1"/>
  <c r="G96" i="1"/>
  <c r="G95" i="1"/>
  <c r="G25" i="1"/>
  <c r="G23" i="1" s="1"/>
  <c r="H127" i="1"/>
  <c r="G128" i="1"/>
  <c r="G126" i="1" s="1"/>
  <c r="G45" i="1" l="1"/>
  <c r="G46" i="1"/>
  <c r="I21" i="1"/>
  <c r="I19" i="1" s="1"/>
  <c r="G26" i="1"/>
  <c r="G24" i="1" s="1"/>
  <c r="J22" i="1"/>
  <c r="J20" i="1" s="1"/>
  <c r="G21" i="1"/>
  <c r="G19" i="1" s="1"/>
  <c r="G127" i="1"/>
  <c r="G125" i="1" s="1"/>
  <c r="H125" i="1"/>
  <c r="H19" i="1" s="1"/>
  <c r="G22" i="1" l="1"/>
  <c r="G20" i="1" s="1"/>
</calcChain>
</file>

<file path=xl/sharedStrings.xml><?xml version="1.0" encoding="utf-8"?>
<sst xmlns="http://schemas.openxmlformats.org/spreadsheetml/2006/main" count="300" uniqueCount="140">
  <si>
    <t>MINISTERUL DEZVOLTĂRII REGIONALE ȘI ADMINISTRAȚIEI PUBLICE</t>
  </si>
  <si>
    <t>Nr……………………/……………………………..</t>
  </si>
  <si>
    <t>APROB,</t>
  </si>
  <si>
    <t>ORDONATOR PRINCIPAL DE CREDITE</t>
  </si>
  <si>
    <t>VICEPRIM - MINISTRU</t>
  </si>
  <si>
    <t>MINISTRUL DEZVOLTĂRII REGIONALE ȘI ADMINISTRAȚIEI PUBLICE</t>
  </si>
  <si>
    <t>VASILE - DANIEL SUCIU</t>
  </si>
  <si>
    <t>BUGET PE ANUL 2019</t>
  </si>
  <si>
    <t>AGENTIA NATIONALA A FUNCTIONARILOR PUBLICI</t>
  </si>
  <si>
    <t>I - Credite de angajament</t>
  </si>
  <si>
    <t>II - Credite bugetare</t>
  </si>
  <si>
    <t>CAP.51.01 AUTORITATI PUBLICE SI ACTIUNI EXTERNE</t>
  </si>
  <si>
    <t>Categoria de cheltuiala</t>
  </si>
  <si>
    <t>Cod</t>
  </si>
  <si>
    <t xml:space="preserve">Total an 2019 </t>
  </si>
  <si>
    <t>Trim I</t>
  </si>
  <si>
    <t>Trim II</t>
  </si>
  <si>
    <t>Trim III</t>
  </si>
  <si>
    <t>Trim IV</t>
  </si>
  <si>
    <t>A</t>
  </si>
  <si>
    <t>B</t>
  </si>
  <si>
    <t>1=2+3+4+5</t>
  </si>
  <si>
    <t>2</t>
  </si>
  <si>
    <t>3</t>
  </si>
  <si>
    <t>4</t>
  </si>
  <si>
    <t>5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</si>
  <si>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</si>
  <si>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</si>
  <si>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</si>
  <si>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</si>
  <si>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</si>
  <si>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</si>
  <si>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</si>
  <si>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</si>
  <si>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</si>
  <si>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</si>
  <si>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</si>
  <si>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</si>
  <si>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</si>
  <si>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</si>
  <si>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</si>
  <si>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</si>
  <si>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</si>
  <si>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</si>
  <si>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</si>
  <si>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</si>
  <si>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</si>
  <si>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</si>
  <si>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</si>
  <si>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</si>
  <si>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</si>
  <si>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</si>
  <si>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</si>
  <si>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</si>
  <si>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</si>
  <si>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</si>
  <si>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</si>
  <si>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</si>
  <si>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</si>
  <si>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</si>
  <si>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</si>
  <si>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</si>
  <si>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</si>
  <si>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</si>
  <si>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</si>
  <si>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</si>
  <si>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</si>
  <si>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</si>
  <si>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</si>
  <si>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</si>
  <si>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</si>
  <si>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</si>
  <si>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</si>
  <si>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</si>
  <si>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</si>
  <si>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</si>
  <si>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</si>
  <si>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</si>
  <si>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</si>
  <si>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</si>
  <si>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</si>
  <si>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</si>
  <si>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</si>
  <si>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</si>
  <si>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</si>
  <si>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</si>
  <si>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</si>
  <si>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</si>
  <si>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</si>
  <si>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</si>
  <si>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</si>
  <si>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</si>
  <si>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</si>
  <si>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</si>
  <si>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</si>
  <si>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</si>
  <si>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</si>
  <si>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</si>
  <si>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</si>
  <si>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</si>
  <si>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</si>
  <si>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</si>
  <si>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</si>
  <si>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</si>
  <si>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</si>
  <si>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</si>
  <si>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</si>
  <si>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</si>
  <si>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</si>
  <si>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</si>
  <si>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</si>
  <si>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</si>
  <si>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</si>
  <si>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</si>
  <si>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</si>
  <si>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</si>
  <si>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</si>
  <si>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</si>
  <si>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</si>
  <si>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</si>
  <si>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</si>
  <si>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</si>
  <si>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</si>
  <si>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</si>
  <si>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</si>
  <si>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</si>
  <si>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</si>
  <si>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</si>
  <si>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</si>
  <si>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</si>
  <si>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</si>
  <si>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</si>
  <si>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</si>
  <si>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</si>
  <si>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71.01.30</t>
  </si>
  <si>
    <t>CAP.80.08 ACTIUNI GENERALE ECONOMICE, COMERCIALE SI DE MUNCA</t>
  </si>
  <si>
    <t>Total an 2019 credite bugetare</t>
  </si>
  <si>
    <t>ACTIUNI GENERALE ECONOMICE, COMERCIALE SI DE MUNCA</t>
  </si>
  <si>
    <t>80.08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</si>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</sst>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Tahoma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4" fontId="7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3" fontId="5" fillId="0" borderId="0" xfId="0" applyNumberFormat="1" applyFont="1" applyBorder="1" applyAlignment="1"/>
    <xf numFmtId="164" fontId="6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165" fontId="11" fillId="0" borderId="0" xfId="0" applyNumberFormat="1" applyFont="1" applyBorder="1" applyAlignment="1">
      <alignment vertical="justify"/>
    </xf>
    <xf numFmtId="0" fontId="8" fillId="0" borderId="0" xfId="0" applyFont="1" applyBorder="1" applyAlignment="1">
      <alignment horizontal="right"/>
    </xf>
    <xf numFmtId="0" fontId="0" fillId="0" borderId="0" xfId="0" applyBorder="1"/>
    <xf numFmtId="165" fontId="11" fillId="0" borderId="0" xfId="0" applyNumberFormat="1" applyFont="1" applyBorder="1" applyAlignment="1">
      <alignment horizontal="right" vertical="justify"/>
    </xf>
    <xf numFmtId="4" fontId="8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165" fontId="10" fillId="0" borderId="0" xfId="0" applyNumberFormat="1" applyFont="1" applyBorder="1"/>
    <xf numFmtId="4" fontId="12" fillId="0" borderId="0" xfId="0" applyNumberFormat="1" applyFont="1" applyBorder="1"/>
    <xf numFmtId="3" fontId="12" fillId="0" borderId="0" xfId="0" applyNumberFormat="1" applyFont="1" applyBorder="1"/>
    <xf numFmtId="3" fontId="13" fillId="0" borderId="0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" fontId="16" fillId="0" borderId="0" xfId="0" applyNumberFormat="1" applyFont="1" applyBorder="1"/>
    <xf numFmtId="165" fontId="16" fillId="0" borderId="0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2" fontId="10" fillId="0" borderId="10" xfId="0" applyNumberFormat="1" applyFont="1" applyBorder="1" applyAlignment="1"/>
    <xf numFmtId="2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/>
    <xf numFmtId="4" fontId="10" fillId="0" borderId="3" xfId="0" applyNumberFormat="1" applyFont="1" applyBorder="1" applyAlignment="1"/>
    <xf numFmtId="4" fontId="10" fillId="0" borderId="11" xfId="0" applyNumberFormat="1" applyFont="1" applyBorder="1" applyAlignment="1"/>
    <xf numFmtId="2" fontId="10" fillId="0" borderId="12" xfId="0" applyNumberFormat="1" applyFont="1" applyBorder="1" applyAlignment="1"/>
    <xf numFmtId="2" fontId="10" fillId="0" borderId="13" xfId="0" applyNumberFormat="1" applyFont="1" applyBorder="1" applyAlignment="1">
      <alignment horizontal="center"/>
    </xf>
    <xf numFmtId="2" fontId="10" fillId="0" borderId="13" xfId="0" applyNumberFormat="1" applyFont="1" applyBorder="1" applyAlignment="1"/>
    <xf numFmtId="4" fontId="10" fillId="0" borderId="13" xfId="0" applyNumberFormat="1" applyFont="1" applyBorder="1" applyAlignment="1"/>
    <xf numFmtId="4" fontId="10" fillId="0" borderId="14" xfId="0" applyNumberFormat="1" applyFont="1" applyBorder="1" applyAlignment="1"/>
    <xf numFmtId="4" fontId="17" fillId="0" borderId="0" xfId="0" applyNumberFormat="1" applyFont="1" applyBorder="1" applyAlignment="1">
      <alignment horizontal="right" wrapText="1"/>
    </xf>
    <xf numFmtId="49" fontId="10" fillId="0" borderId="13" xfId="0" applyNumberFormat="1" applyFont="1" applyBorder="1" applyAlignment="1"/>
    <xf numFmtId="3" fontId="1" fillId="0" borderId="0" xfId="0" applyNumberFormat="1" applyFont="1" applyBorder="1"/>
    <xf numFmtId="2" fontId="18" fillId="0" borderId="12" xfId="0" applyNumberFormat="1" applyFont="1" applyBorder="1" applyAlignment="1"/>
    <xf numFmtId="3" fontId="19" fillId="0" borderId="0" xfId="0" applyNumberFormat="1" applyFont="1" applyBorder="1"/>
    <xf numFmtId="2" fontId="17" fillId="0" borderId="12" xfId="0" applyNumberFormat="1" applyFont="1" applyBorder="1" applyAlignment="1"/>
    <xf numFmtId="2" fontId="17" fillId="0" borderId="13" xfId="0" applyNumberFormat="1" applyFont="1" applyBorder="1" applyAlignment="1">
      <alignment horizontal="center"/>
    </xf>
    <xf numFmtId="2" fontId="17" fillId="0" borderId="13" xfId="0" applyNumberFormat="1" applyFont="1" applyBorder="1" applyAlignment="1"/>
    <xf numFmtId="4" fontId="17" fillId="0" borderId="13" xfId="0" applyNumberFormat="1" applyFont="1" applyBorder="1" applyAlignment="1"/>
    <xf numFmtId="4" fontId="17" fillId="0" borderId="13" xfId="0" applyNumberFormat="1" applyFont="1" applyBorder="1" applyAlignment="1">
      <alignment horizontal="right" wrapText="1"/>
    </xf>
    <xf numFmtId="4" fontId="17" fillId="0" borderId="14" xfId="0" applyNumberFormat="1" applyFont="1" applyBorder="1" applyAlignment="1">
      <alignment horizontal="right" wrapText="1"/>
    </xf>
    <xf numFmtId="165" fontId="17" fillId="0" borderId="0" xfId="0" applyNumberFormat="1" applyFont="1" applyBorder="1"/>
    <xf numFmtId="3" fontId="20" fillId="0" borderId="0" xfId="0" applyNumberFormat="1" applyFont="1" applyBorder="1"/>
    <xf numFmtId="0" fontId="11" fillId="0" borderId="0" xfId="0" applyFont="1" applyBorder="1"/>
    <xf numFmtId="4" fontId="10" fillId="0" borderId="0" xfId="0" applyNumberFormat="1" applyFont="1" applyBorder="1" applyAlignment="1">
      <alignment horizontal="right" wrapText="1"/>
    </xf>
    <xf numFmtId="4" fontId="10" fillId="0" borderId="13" xfId="0" applyNumberFormat="1" applyFont="1" applyBorder="1" applyAlignment="1">
      <alignment horizontal="right" wrapText="1"/>
    </xf>
    <xf numFmtId="4" fontId="10" fillId="0" borderId="14" xfId="0" applyNumberFormat="1" applyFont="1" applyBorder="1" applyAlignment="1">
      <alignment horizontal="right" wrapText="1"/>
    </xf>
    <xf numFmtId="0" fontId="13" fillId="0" borderId="0" xfId="0" applyFont="1"/>
    <xf numFmtId="49" fontId="17" fillId="0" borderId="13" xfId="0" applyNumberFormat="1" applyFont="1" applyBorder="1" applyAlignment="1"/>
    <xf numFmtId="2" fontId="17" fillId="0" borderId="12" xfId="0" applyNumberFormat="1" applyFont="1" applyBorder="1" applyAlignment="1">
      <alignment wrapText="1"/>
    </xf>
    <xf numFmtId="2" fontId="10" fillId="0" borderId="12" xfId="0" applyNumberFormat="1" applyFont="1" applyBorder="1" applyAlignment="1">
      <alignment horizontal="left"/>
    </xf>
    <xf numFmtId="2" fontId="10" fillId="0" borderId="13" xfId="0" applyNumberFormat="1" applyFont="1" applyBorder="1" applyAlignment="1">
      <alignment horizontal="left"/>
    </xf>
    <xf numFmtId="2" fontId="17" fillId="0" borderId="12" xfId="0" applyNumberFormat="1" applyFont="1" applyBorder="1" applyAlignment="1">
      <alignment horizontal="left"/>
    </xf>
    <xf numFmtId="2" fontId="17" fillId="0" borderId="13" xfId="0" applyNumberFormat="1" applyFont="1" applyBorder="1" applyAlignment="1">
      <alignment horizontal="left"/>
    </xf>
    <xf numFmtId="2" fontId="10" fillId="0" borderId="12" xfId="0" applyNumberFormat="1" applyFont="1" applyBorder="1" applyAlignment="1">
      <alignment wrapText="1"/>
    </xf>
    <xf numFmtId="0" fontId="1" fillId="0" borderId="0" xfId="0" applyFont="1" applyBorder="1"/>
    <xf numFmtId="4" fontId="17" fillId="0" borderId="14" xfId="0" applyNumberFormat="1" applyFont="1" applyBorder="1" applyAlignment="1"/>
    <xf numFmtId="4" fontId="17" fillId="0" borderId="0" xfId="0" applyNumberFormat="1" applyFont="1" applyBorder="1"/>
    <xf numFmtId="0" fontId="11" fillId="0" borderId="0" xfId="0" applyFont="1" applyBorder="1" applyAlignment="1"/>
    <xf numFmtId="49" fontId="17" fillId="0" borderId="12" xfId="0" applyNumberFormat="1" applyFont="1" applyBorder="1" applyAlignment="1"/>
    <xf numFmtId="165" fontId="17" fillId="0" borderId="0" xfId="0" applyNumberFormat="1" applyFont="1" applyBorder="1" applyAlignment="1">
      <alignment horizontal="right" wrapText="1"/>
    </xf>
    <xf numFmtId="49" fontId="17" fillId="0" borderId="15" xfId="0" applyNumberFormat="1" applyFont="1" applyBorder="1" applyAlignment="1"/>
    <xf numFmtId="2" fontId="17" fillId="0" borderId="7" xfId="0" applyNumberFormat="1" applyFont="1" applyBorder="1" applyAlignment="1">
      <alignment horizontal="center"/>
    </xf>
    <xf numFmtId="49" fontId="17" fillId="0" borderId="7" xfId="0" applyNumberFormat="1" applyFont="1" applyBorder="1" applyAlignment="1"/>
    <xf numFmtId="4" fontId="17" fillId="0" borderId="7" xfId="0" applyNumberFormat="1" applyFont="1" applyBorder="1" applyAlignment="1"/>
    <xf numFmtId="4" fontId="17" fillId="0" borderId="7" xfId="0" applyNumberFormat="1" applyFont="1" applyBorder="1" applyAlignment="1">
      <alignment horizontal="right" wrapText="1"/>
    </xf>
    <xf numFmtId="4" fontId="17" fillId="0" borderId="16" xfId="0" applyNumberFormat="1" applyFont="1" applyBorder="1" applyAlignment="1">
      <alignment horizontal="right" wrapText="1"/>
    </xf>
    <xf numFmtId="49" fontId="17" fillId="0" borderId="0" xfId="0" applyNumberFormat="1" applyFont="1" applyBorder="1" applyAlignment="1"/>
    <xf numFmtId="2" fontId="17" fillId="0" borderId="0" xfId="0" applyNumberFormat="1" applyFont="1" applyBorder="1" applyAlignment="1">
      <alignment horizontal="center"/>
    </xf>
    <xf numFmtId="4" fontId="17" fillId="0" borderId="0" xfId="0" applyNumberFormat="1" applyFont="1" applyBorder="1" applyAlignment="1"/>
    <xf numFmtId="164" fontId="17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1" fontId="0" fillId="0" borderId="0" xfId="0" applyNumberFormat="1" applyBorder="1"/>
    <xf numFmtId="0" fontId="10" fillId="0" borderId="10" xfId="0" applyFont="1" applyBorder="1" applyAlignment="1">
      <alignment wrapText="1"/>
    </xf>
    <xf numFmtId="0" fontId="17" fillId="0" borderId="3" xfId="0" applyFont="1" applyBorder="1" applyAlignment="1">
      <alignment horizontal="center" wrapText="1"/>
    </xf>
    <xf numFmtId="49" fontId="10" fillId="0" borderId="3" xfId="0" applyNumberFormat="1" applyFont="1" applyBorder="1" applyAlignment="1"/>
    <xf numFmtId="0" fontId="10" fillId="0" borderId="12" xfId="0" applyFont="1" applyBorder="1" applyAlignment="1">
      <alignment wrapText="1"/>
    </xf>
    <xf numFmtId="0" fontId="17" fillId="0" borderId="13" xfId="0" applyFont="1" applyBorder="1" applyAlignment="1">
      <alignment horizontal="center" wrapText="1"/>
    </xf>
    <xf numFmtId="0" fontId="10" fillId="0" borderId="12" xfId="0" applyFont="1" applyBorder="1" applyAlignment="1"/>
    <xf numFmtId="49" fontId="10" fillId="0" borderId="12" xfId="0" applyNumberFormat="1" applyFont="1" applyBorder="1" applyAlignment="1">
      <alignment wrapText="1"/>
    </xf>
    <xf numFmtId="49" fontId="17" fillId="0" borderId="12" xfId="0" applyNumberFormat="1" applyFont="1" applyBorder="1" applyAlignment="1">
      <alignment wrapText="1"/>
    </xf>
    <xf numFmtId="49" fontId="17" fillId="0" borderId="15" xfId="0" applyNumberFormat="1" applyFont="1" applyBorder="1" applyAlignment="1">
      <alignment wrapText="1"/>
    </xf>
    <xf numFmtId="0" fontId="17" fillId="0" borderId="7" xfId="0" applyFont="1" applyBorder="1" applyAlignment="1">
      <alignment horizontal="center" wrapText="1"/>
    </xf>
    <xf numFmtId="49" fontId="17" fillId="0" borderId="0" xfId="0" applyNumberFormat="1" applyFont="1" applyBorder="1" applyAlignment="1">
      <alignment wrapText="1"/>
    </xf>
    <xf numFmtId="49" fontId="21" fillId="0" borderId="0" xfId="0" applyNumberFormat="1" applyFont="1" applyBorder="1"/>
    <xf numFmtId="49" fontId="22" fillId="0" borderId="0" xfId="0" applyNumberFormat="1" applyFont="1" applyBorder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/>
    </xf>
    <xf numFmtId="4" fontId="22" fillId="0" borderId="0" xfId="0" applyNumberFormat="1" applyFont="1" applyBorder="1" applyAlignment="1">
      <alignment horizontal="left" wrapText="1"/>
    </xf>
    <xf numFmtId="4" fontId="22" fillId="0" borderId="0" xfId="0" applyNumberFormat="1" applyFont="1" applyBorder="1" applyAlignment="1">
      <alignment wrapText="1"/>
    </xf>
    <xf numFmtId="164" fontId="22" fillId="0" borderId="0" xfId="0" applyNumberFormat="1" applyFont="1" applyBorder="1"/>
    <xf numFmtId="164" fontId="22" fillId="0" borderId="0" xfId="0" applyNumberFormat="1" applyFont="1" applyBorder="1" applyAlignment="1">
      <alignment horizontal="left"/>
    </xf>
    <xf numFmtId="1" fontId="22" fillId="0" borderId="0" xfId="0" applyNumberFormat="1" applyFont="1" applyBorder="1" applyAlignment="1">
      <alignment horizontal="left"/>
    </xf>
    <xf numFmtId="164" fontId="22" fillId="0" borderId="0" xfId="0" applyNumberFormat="1" applyFont="1"/>
    <xf numFmtId="1" fontId="22" fillId="0" borderId="0" xfId="0" applyNumberFormat="1" applyFont="1"/>
    <xf numFmtId="3" fontId="17" fillId="0" borderId="0" xfId="0" applyNumberFormat="1" applyFont="1" applyBorder="1" applyAlignment="1">
      <alignment wrapText="1"/>
    </xf>
    <xf numFmtId="164" fontId="17" fillId="0" borderId="0" xfId="0" applyNumberFormat="1" applyFont="1" applyBorder="1" applyAlignme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wrapText="1"/>
    </xf>
    <xf numFmtId="4" fontId="10" fillId="0" borderId="8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22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73"/>
  <sheetViews>
    <sheetView tabSelected="1" topLeftCell="A145" zoomScaleNormal="100" workbookViewId="0">
      <selection activeCell="D171" sqref="D171"/>
    </sheetView>
  </sheetViews>
  <sheetFormatPr defaultRowHeight="12.75" x14ac:dyDescent="0.2"/>
  <cols>
    <col min="2" max="2" width="0.85546875" customWidth="1"/>
    <col min="3" max="3" width="0.7109375" customWidth="1"/>
    <col min="4" max="4" width="49" customWidth="1"/>
    <col min="5" max="5" width="5" customWidth="1"/>
    <col min="6" max="6" width="10.140625" customWidth="1"/>
    <col min="7" max="7" width="15" style="9" customWidth="1"/>
    <col min="8" max="8" width="10.7109375" style="9" customWidth="1"/>
    <col min="9" max="9" width="10.5703125" style="9" customWidth="1"/>
    <col min="10" max="10" width="11" style="9" customWidth="1"/>
    <col min="11" max="11" width="12.140625" style="10" customWidth="1"/>
    <col min="12" max="12" width="10.7109375" style="5" customWidth="1"/>
    <col min="13" max="13" width="13.85546875" style="6" customWidth="1"/>
    <col min="14" max="14" width="15.28515625" customWidth="1"/>
    <col min="15" max="15" width="10.5703125" customWidth="1"/>
    <col min="16" max="16" width="7.28515625" customWidth="1"/>
    <col min="17" max="17" width="8" customWidth="1"/>
  </cols>
  <sheetData>
    <row r="1" spans="3:23" x14ac:dyDescent="0.2">
      <c r="D1" s="1" t="s">
        <v>0</v>
      </c>
      <c r="E1" s="1"/>
      <c r="F1" s="2"/>
      <c r="G1" s="2"/>
      <c r="H1" s="3"/>
      <c r="I1" s="3"/>
      <c r="J1" s="3"/>
      <c r="K1" s="4"/>
    </row>
    <row r="2" spans="3:23" x14ac:dyDescent="0.2">
      <c r="D2" s="1"/>
      <c r="E2" s="1"/>
      <c r="F2" s="1"/>
      <c r="G2" s="1"/>
      <c r="H2" s="3"/>
      <c r="I2" s="3"/>
      <c r="J2" s="3"/>
      <c r="K2" s="4"/>
    </row>
    <row r="3" spans="3:23" x14ac:dyDescent="0.2">
      <c r="D3" s="1" t="s">
        <v>1</v>
      </c>
      <c r="E3" s="1"/>
      <c r="F3" s="128" t="s">
        <v>2</v>
      </c>
      <c r="G3" s="128"/>
      <c r="H3" s="128"/>
      <c r="I3" s="128"/>
      <c r="J3" s="128"/>
      <c r="K3" s="128"/>
      <c r="L3" s="7"/>
      <c r="M3" s="7"/>
      <c r="N3" s="7"/>
    </row>
    <row r="4" spans="3:23" x14ac:dyDescent="0.2">
      <c r="D4" s="1"/>
      <c r="E4" s="1"/>
      <c r="F4" s="128" t="s">
        <v>3</v>
      </c>
      <c r="G4" s="128"/>
      <c r="H4" s="128"/>
      <c r="I4" s="128"/>
      <c r="J4" s="128"/>
      <c r="K4" s="128"/>
      <c r="L4" s="7"/>
      <c r="M4" s="7"/>
      <c r="N4" s="7"/>
    </row>
    <row r="5" spans="3:23" x14ac:dyDescent="0.2">
      <c r="D5" s="1"/>
      <c r="E5" s="1"/>
      <c r="F5" s="128" t="s">
        <v>4</v>
      </c>
      <c r="G5" s="128"/>
      <c r="H5" s="128"/>
      <c r="I5" s="128"/>
      <c r="J5" s="128"/>
      <c r="K5" s="128"/>
      <c r="L5" s="7"/>
      <c r="M5" s="7"/>
      <c r="N5" s="7"/>
    </row>
    <row r="6" spans="3:23" x14ac:dyDescent="0.2">
      <c r="D6" s="1"/>
      <c r="E6" s="1"/>
      <c r="F6" s="128" t="s">
        <v>5</v>
      </c>
      <c r="G6" s="128"/>
      <c r="H6" s="128"/>
      <c r="I6" s="128"/>
      <c r="J6" s="128"/>
      <c r="K6" s="128"/>
      <c r="L6" s="7"/>
      <c r="M6" s="7"/>
      <c r="N6" s="7"/>
    </row>
    <row r="7" spans="3:23" x14ac:dyDescent="0.2">
      <c r="D7" s="1"/>
      <c r="E7" s="1"/>
      <c r="F7" s="128" t="s">
        <v>6</v>
      </c>
      <c r="G7" s="128"/>
      <c r="H7" s="128"/>
      <c r="I7" s="128"/>
      <c r="J7" s="128"/>
      <c r="K7" s="128"/>
      <c r="L7" s="8"/>
      <c r="M7" s="8"/>
      <c r="N7" s="8"/>
    </row>
    <row r="8" spans="3:23" x14ac:dyDescent="0.2">
      <c r="D8" s="1"/>
      <c r="E8" s="1"/>
      <c r="F8" s="1"/>
      <c r="G8" s="8"/>
      <c r="H8" s="8"/>
      <c r="I8" s="8"/>
      <c r="J8" s="8"/>
      <c r="K8" s="8"/>
      <c r="L8" s="11"/>
      <c r="Q8" s="128"/>
      <c r="R8" s="128"/>
      <c r="S8" s="128"/>
      <c r="T8" s="128"/>
      <c r="U8" s="128"/>
      <c r="V8" s="128"/>
      <c r="W8" s="128"/>
    </row>
    <row r="9" spans="3:23" x14ac:dyDescent="0.2">
      <c r="D9" s="2"/>
      <c r="E9" s="2"/>
      <c r="F9" s="2"/>
      <c r="G9" s="3"/>
      <c r="H9" s="3"/>
      <c r="I9" s="3"/>
      <c r="J9" s="3"/>
      <c r="K9" s="3"/>
      <c r="L9" s="10"/>
      <c r="Q9" s="128"/>
      <c r="R9" s="128"/>
      <c r="S9" s="128"/>
      <c r="T9" s="128"/>
      <c r="U9" s="128"/>
      <c r="V9" s="128"/>
      <c r="W9" s="128"/>
    </row>
    <row r="10" spans="3:23" x14ac:dyDescent="0.2">
      <c r="D10" s="128" t="s">
        <v>7</v>
      </c>
      <c r="E10" s="128"/>
      <c r="F10" s="128"/>
      <c r="G10" s="128"/>
      <c r="H10" s="128"/>
      <c r="I10" s="128"/>
      <c r="J10" s="128"/>
      <c r="K10" s="128"/>
    </row>
    <row r="11" spans="3:23" x14ac:dyDescent="0.2">
      <c r="D11" s="129" t="s">
        <v>8</v>
      </c>
      <c r="E11" s="129"/>
      <c r="F11" s="129"/>
      <c r="G11" s="129"/>
      <c r="H11" s="129"/>
      <c r="I11" s="129"/>
      <c r="J11" s="129"/>
      <c r="K11" s="129"/>
    </row>
    <row r="12" spans="3:23" x14ac:dyDescent="0.2">
      <c r="D12" s="12"/>
      <c r="E12" s="12"/>
      <c r="F12" s="12"/>
      <c r="G12" s="12"/>
      <c r="H12" s="12"/>
      <c r="I12" s="12"/>
      <c r="J12" s="12"/>
      <c r="K12" s="12"/>
    </row>
    <row r="13" spans="3:23" ht="15.75" x14ac:dyDescent="0.25">
      <c r="C13" s="13"/>
      <c r="D13" s="14" t="s">
        <v>9</v>
      </c>
      <c r="E13" s="15"/>
      <c r="F13" s="16"/>
      <c r="G13" s="17"/>
      <c r="H13" s="18"/>
      <c r="I13" s="19"/>
      <c r="J13" s="19"/>
      <c r="K13" s="20"/>
      <c r="L13" s="21"/>
      <c r="M13" s="22"/>
      <c r="N13" s="23"/>
    </row>
    <row r="14" spans="3:23" ht="15.75" x14ac:dyDescent="0.25">
      <c r="C14" s="13"/>
      <c r="D14" s="14" t="s">
        <v>10</v>
      </c>
      <c r="E14" s="15"/>
      <c r="F14" s="16"/>
      <c r="G14" s="17"/>
      <c r="H14" s="18"/>
      <c r="I14" s="19"/>
      <c r="J14" s="19"/>
      <c r="K14" s="20"/>
      <c r="L14" s="21"/>
      <c r="M14" s="22"/>
      <c r="N14" s="23"/>
    </row>
    <row r="15" spans="3:23" ht="15" customHeight="1" thickBot="1" x14ac:dyDescent="0.3">
      <c r="C15" s="24"/>
      <c r="D15" s="25" t="s">
        <v>11</v>
      </c>
      <c r="E15" s="25"/>
      <c r="F15" s="26"/>
      <c r="G15" s="27"/>
      <c r="H15" s="27"/>
      <c r="I15" s="27"/>
      <c r="J15" s="27"/>
      <c r="K15" s="28"/>
      <c r="L15" s="29"/>
      <c r="M15" s="30"/>
      <c r="N15" s="31"/>
      <c r="O15" s="32"/>
      <c r="P15" s="32"/>
      <c r="Q15" s="32"/>
    </row>
    <row r="16" spans="3:23" ht="13.5" customHeight="1" x14ac:dyDescent="0.2">
      <c r="C16" s="24"/>
      <c r="D16" s="130" t="s">
        <v>12</v>
      </c>
      <c r="E16" s="132"/>
      <c r="F16" s="134" t="s">
        <v>13</v>
      </c>
      <c r="G16" s="134" t="s">
        <v>14</v>
      </c>
      <c r="H16" s="136" t="s">
        <v>15</v>
      </c>
      <c r="I16" s="136" t="s">
        <v>16</v>
      </c>
      <c r="J16" s="138" t="s">
        <v>17</v>
      </c>
      <c r="K16" s="140" t="s">
        <v>18</v>
      </c>
      <c r="L16" s="29"/>
      <c r="M16" s="33"/>
      <c r="N16" s="34"/>
      <c r="O16" s="35"/>
      <c r="P16" s="32"/>
      <c r="Q16" s="32"/>
    </row>
    <row r="17" spans="3:17" ht="36.75" customHeight="1" thickBot="1" x14ac:dyDescent="0.25">
      <c r="C17" s="24"/>
      <c r="D17" s="131"/>
      <c r="E17" s="133"/>
      <c r="F17" s="135"/>
      <c r="G17" s="135"/>
      <c r="H17" s="137"/>
      <c r="I17" s="137"/>
      <c r="J17" s="139"/>
      <c r="K17" s="141"/>
      <c r="L17" s="36"/>
      <c r="M17" s="37"/>
      <c r="N17" s="36"/>
      <c r="O17" s="38"/>
      <c r="P17" s="39"/>
      <c r="Q17" s="40"/>
    </row>
    <row r="18" spans="3:17" s="23" customFormat="1" ht="12.75" customHeight="1" thickBot="1" x14ac:dyDescent="0.25">
      <c r="C18" s="24"/>
      <c r="D18" s="41" t="s">
        <v>19</v>
      </c>
      <c r="E18" s="42"/>
      <c r="F18" s="43" t="s">
        <v>20</v>
      </c>
      <c r="G18" s="44" t="s">
        <v>21</v>
      </c>
      <c r="H18" s="44" t="s">
        <v>22</v>
      </c>
      <c r="I18" s="44" t="s">
        <v>23</v>
      </c>
      <c r="J18" s="44" t="s">
        <v>24</v>
      </c>
      <c r="K18" s="45" t="s">
        <v>25</v>
      </c>
      <c r="L18" s="46"/>
      <c r="M18" s="47"/>
      <c r="N18" s="46"/>
      <c r="O18" s="29"/>
      <c r="P18" s="48"/>
      <c r="Q18" s="49"/>
    </row>
    <row r="19" spans="3:17" x14ac:dyDescent="0.2">
      <c r="C19" s="24"/>
      <c r="D19" s="50" t="s">
        <v>26</v>
      </c>
      <c r="E19" s="51" t="s">
        <v>27</v>
      </c>
      <c r="F19" s="52" t="s">
        <v>28</v>
      </c>
      <c r="G19" s="53">
        <f t="shared" ref="G19:K20" si="0">G21+G125</f>
        <v>21443</v>
      </c>
      <c r="H19" s="53">
        <f t="shared" si="0"/>
        <v>21053</v>
      </c>
      <c r="I19" s="53">
        <f t="shared" si="0"/>
        <v>0</v>
      </c>
      <c r="J19" s="53">
        <f t="shared" si="0"/>
        <v>390</v>
      </c>
      <c r="K19" s="54">
        <f t="shared" si="0"/>
        <v>0</v>
      </c>
      <c r="L19" s="36"/>
      <c r="M19" s="37"/>
      <c r="N19" s="36"/>
      <c r="O19" s="36"/>
      <c r="P19" s="39"/>
      <c r="Q19" s="40"/>
    </row>
    <row r="20" spans="3:17" x14ac:dyDescent="0.2">
      <c r="C20" s="24"/>
      <c r="D20" s="55"/>
      <c r="E20" s="56" t="s">
        <v>29</v>
      </c>
      <c r="F20" s="57"/>
      <c r="G20" s="58">
        <f>G22+G126</f>
        <v>24772</v>
      </c>
      <c r="H20" s="58">
        <f t="shared" si="0"/>
        <v>5702</v>
      </c>
      <c r="I20" s="58">
        <f t="shared" si="0"/>
        <v>11729</v>
      </c>
      <c r="J20" s="58">
        <f t="shared" si="0"/>
        <v>4287</v>
      </c>
      <c r="K20" s="59">
        <f t="shared" si="0"/>
        <v>3054</v>
      </c>
      <c r="L20" s="36"/>
      <c r="M20" s="37"/>
      <c r="N20" s="36"/>
      <c r="O20" s="36"/>
      <c r="P20" s="39"/>
      <c r="Q20" s="40"/>
    </row>
    <row r="21" spans="3:17" x14ac:dyDescent="0.2">
      <c r="C21" s="24"/>
      <c r="D21" s="55" t="s">
        <v>30</v>
      </c>
      <c r="E21" s="56" t="s">
        <v>27</v>
      </c>
      <c r="F21" s="57" t="s">
        <v>31</v>
      </c>
      <c r="G21" s="58">
        <f>G23+G45+G95+G121</f>
        <v>21353</v>
      </c>
      <c r="H21" s="58">
        <f t="shared" ref="H21:K22" si="1">H23+H45+H95+H121</f>
        <v>21053</v>
      </c>
      <c r="I21" s="58">
        <f t="shared" si="1"/>
        <v>0</v>
      </c>
      <c r="J21" s="58">
        <f t="shared" si="1"/>
        <v>300</v>
      </c>
      <c r="K21" s="59">
        <f t="shared" si="1"/>
        <v>0</v>
      </c>
      <c r="L21" s="36"/>
      <c r="M21" s="37"/>
      <c r="N21" s="36"/>
      <c r="O21" s="36"/>
      <c r="P21" s="60"/>
      <c r="Q21" s="40"/>
    </row>
    <row r="22" spans="3:17" x14ac:dyDescent="0.2">
      <c r="C22" s="24"/>
      <c r="D22" s="55"/>
      <c r="E22" s="56" t="s">
        <v>29</v>
      </c>
      <c r="F22" s="57"/>
      <c r="G22" s="58">
        <f>G24+G46+G96+G122</f>
        <v>24682</v>
      </c>
      <c r="H22" s="58">
        <f t="shared" si="1"/>
        <v>5702</v>
      </c>
      <c r="I22" s="58">
        <f t="shared" si="1"/>
        <v>11729</v>
      </c>
      <c r="J22" s="58">
        <f t="shared" si="1"/>
        <v>4197</v>
      </c>
      <c r="K22" s="59">
        <f t="shared" si="1"/>
        <v>3054</v>
      </c>
      <c r="L22" s="36"/>
      <c r="M22" s="37"/>
      <c r="N22" s="36"/>
      <c r="O22" s="36"/>
      <c r="P22" s="60"/>
      <c r="Q22" s="40"/>
    </row>
    <row r="23" spans="3:17" x14ac:dyDescent="0.2">
      <c r="C23" s="24"/>
      <c r="D23" s="55" t="s">
        <v>32</v>
      </c>
      <c r="E23" s="56" t="s">
        <v>27</v>
      </c>
      <c r="F23" s="61">
        <v>10</v>
      </c>
      <c r="G23" s="58">
        <f t="shared" ref="G23:J24" si="2">G25+G37+G41</f>
        <v>13110</v>
      </c>
      <c r="H23" s="58">
        <f t="shared" si="2"/>
        <v>13110</v>
      </c>
      <c r="I23" s="58">
        <f t="shared" si="2"/>
        <v>0</v>
      </c>
      <c r="J23" s="58">
        <f t="shared" si="2"/>
        <v>0</v>
      </c>
      <c r="K23" s="59">
        <f>K25+K37+K41</f>
        <v>0</v>
      </c>
      <c r="L23" s="36"/>
      <c r="M23" s="37"/>
      <c r="N23" s="36"/>
      <c r="O23" s="36"/>
      <c r="P23" s="60"/>
      <c r="Q23" s="62"/>
    </row>
    <row r="24" spans="3:17" x14ac:dyDescent="0.2">
      <c r="C24" s="24"/>
      <c r="D24" s="55"/>
      <c r="E24" s="56" t="s">
        <v>29</v>
      </c>
      <c r="F24" s="61"/>
      <c r="G24" s="58">
        <f t="shared" si="2"/>
        <v>13110</v>
      </c>
      <c r="H24" s="58">
        <f>H26+H38+H42</f>
        <v>3423</v>
      </c>
      <c r="I24" s="58">
        <f t="shared" si="2"/>
        <v>3910</v>
      </c>
      <c r="J24" s="58">
        <f t="shared" si="2"/>
        <v>3402</v>
      </c>
      <c r="K24" s="59">
        <f>K26+K38+K42</f>
        <v>2375</v>
      </c>
      <c r="L24" s="36"/>
      <c r="M24" s="37"/>
      <c r="N24" s="36"/>
      <c r="O24" s="36"/>
      <c r="P24" s="60"/>
      <c r="Q24" s="62"/>
    </row>
    <row r="25" spans="3:17" x14ac:dyDescent="0.2">
      <c r="C25" s="24"/>
      <c r="D25" s="63" t="s">
        <v>33</v>
      </c>
      <c r="E25" s="56" t="s">
        <v>27</v>
      </c>
      <c r="F25" s="57" t="s">
        <v>34</v>
      </c>
      <c r="G25" s="58">
        <f>H25+I25+J25+K25</f>
        <v>12790</v>
      </c>
      <c r="H25" s="58">
        <f>H27+H29+H31+H33+H35</f>
        <v>12790</v>
      </c>
      <c r="I25" s="58">
        <f>I27+I29+I31+I35</f>
        <v>0</v>
      </c>
      <c r="J25" s="58">
        <f>J27+J29+J31+J35</f>
        <v>0</v>
      </c>
      <c r="K25" s="59">
        <f>K27+K29+K31+K35</f>
        <v>0</v>
      </c>
      <c r="L25" s="36"/>
      <c r="M25" s="37"/>
      <c r="N25" s="36"/>
      <c r="O25" s="36"/>
      <c r="P25" s="60"/>
      <c r="Q25" s="64"/>
    </row>
    <row r="26" spans="3:17" x14ac:dyDescent="0.2">
      <c r="C26" s="24"/>
      <c r="D26" s="63"/>
      <c r="E26" s="56" t="s">
        <v>29</v>
      </c>
      <c r="F26" s="57"/>
      <c r="G26" s="58">
        <f>H26+I26+J26+K26</f>
        <v>12790</v>
      </c>
      <c r="H26" s="58">
        <f>H28+H30+H32+H36+H34</f>
        <v>3350</v>
      </c>
      <c r="I26" s="58">
        <f t="shared" ref="I26:K26" si="3">I28+I30+I32+I36+I34</f>
        <v>3820</v>
      </c>
      <c r="J26" s="58">
        <f t="shared" si="3"/>
        <v>3307</v>
      </c>
      <c r="K26" s="59">
        <f t="shared" si="3"/>
        <v>2313</v>
      </c>
      <c r="L26" s="36"/>
      <c r="M26" s="37"/>
      <c r="N26" s="36"/>
      <c r="O26" s="36"/>
      <c r="P26" s="60"/>
      <c r="Q26" s="64"/>
    </row>
    <row r="27" spans="3:17" x14ac:dyDescent="0.2">
      <c r="C27" s="24"/>
      <c r="D27" s="65" t="s">
        <v>35</v>
      </c>
      <c r="E27" s="66" t="s">
        <v>27</v>
      </c>
      <c r="F27" s="67" t="s">
        <v>36</v>
      </c>
      <c r="G27" s="68">
        <f>H27</f>
        <v>10067</v>
      </c>
      <c r="H27" s="68">
        <v>10067</v>
      </c>
      <c r="I27" s="69">
        <v>0</v>
      </c>
      <c r="J27" s="69">
        <v>0</v>
      </c>
      <c r="K27" s="70">
        <v>0</v>
      </c>
      <c r="L27" s="60"/>
      <c r="M27" s="71"/>
      <c r="Q27" s="72"/>
    </row>
    <row r="28" spans="3:17" x14ac:dyDescent="0.2">
      <c r="C28" s="24"/>
      <c r="D28" s="65"/>
      <c r="E28" s="66" t="s">
        <v>29</v>
      </c>
      <c r="F28" s="67"/>
      <c r="G28" s="68">
        <f>H28+I28+J28+K28</f>
        <v>10067</v>
      </c>
      <c r="H28" s="68">
        <v>2785</v>
      </c>
      <c r="I28" s="69">
        <v>3120</v>
      </c>
      <c r="J28" s="69">
        <v>2775</v>
      </c>
      <c r="K28" s="70">
        <f>1309+78</f>
        <v>1387</v>
      </c>
      <c r="L28" s="60"/>
      <c r="M28" s="71"/>
      <c r="N28" s="60"/>
      <c r="O28" s="60"/>
      <c r="P28" s="60"/>
      <c r="Q28" s="72"/>
    </row>
    <row r="29" spans="3:17" x14ac:dyDescent="0.2">
      <c r="C29" s="24"/>
      <c r="D29" s="65" t="s">
        <v>37</v>
      </c>
      <c r="E29" s="66" t="s">
        <v>27</v>
      </c>
      <c r="F29" s="67" t="s">
        <v>38</v>
      </c>
      <c r="G29" s="68">
        <f t="shared" ref="G29:G43" si="4">H29</f>
        <v>1303</v>
      </c>
      <c r="H29" s="68">
        <v>1303</v>
      </c>
      <c r="I29" s="69">
        <v>0</v>
      </c>
      <c r="J29" s="69">
        <v>0</v>
      </c>
      <c r="K29" s="70">
        <v>0</v>
      </c>
      <c r="L29" s="60"/>
      <c r="M29" s="71"/>
      <c r="N29" s="60"/>
      <c r="O29" s="60"/>
      <c r="P29" s="60"/>
      <c r="Q29" s="72"/>
    </row>
    <row r="30" spans="3:17" x14ac:dyDescent="0.2">
      <c r="C30" s="24"/>
      <c r="D30" s="65"/>
      <c r="E30" s="66" t="s">
        <v>29</v>
      </c>
      <c r="F30" s="67"/>
      <c r="G30" s="68">
        <f>H30+I30+J30+K30</f>
        <v>1303</v>
      </c>
      <c r="H30" s="68">
        <v>347</v>
      </c>
      <c r="I30" s="69">
        <v>370</v>
      </c>
      <c r="J30" s="69">
        <v>328</v>
      </c>
      <c r="K30" s="70">
        <f>218+40</f>
        <v>258</v>
      </c>
      <c r="L30" s="60"/>
      <c r="M30" s="71"/>
      <c r="N30" s="60"/>
      <c r="O30" s="60"/>
      <c r="P30" s="60"/>
      <c r="Q30" s="72"/>
    </row>
    <row r="31" spans="3:17" s="11" customFormat="1" x14ac:dyDescent="0.2">
      <c r="C31" s="73"/>
      <c r="D31" s="55" t="s">
        <v>39</v>
      </c>
      <c r="E31" s="56" t="s">
        <v>27</v>
      </c>
      <c r="F31" s="57" t="s">
        <v>40</v>
      </c>
      <c r="G31" s="58">
        <f t="shared" si="4"/>
        <v>272</v>
      </c>
      <c r="H31" s="58">
        <v>272</v>
      </c>
      <c r="I31" s="58">
        <v>0</v>
      </c>
      <c r="J31" s="58">
        <v>0</v>
      </c>
      <c r="K31" s="59">
        <v>0</v>
      </c>
      <c r="L31" s="36"/>
      <c r="M31" s="37"/>
      <c r="N31" s="36"/>
      <c r="O31" s="74"/>
      <c r="P31" s="74"/>
      <c r="Q31" s="64"/>
    </row>
    <row r="32" spans="3:17" s="11" customFormat="1" x14ac:dyDescent="0.2">
      <c r="C32" s="73"/>
      <c r="D32" s="55"/>
      <c r="E32" s="56" t="s">
        <v>29</v>
      </c>
      <c r="F32" s="57"/>
      <c r="G32" s="58">
        <f>H32+I32+J32+K32</f>
        <v>272</v>
      </c>
      <c r="H32" s="58">
        <v>15</v>
      </c>
      <c r="I32" s="58">
        <f>100-70</f>
        <v>30</v>
      </c>
      <c r="J32" s="58">
        <v>42</v>
      </c>
      <c r="K32" s="59">
        <f>85+100</f>
        <v>185</v>
      </c>
      <c r="L32" s="36"/>
      <c r="M32" s="37"/>
      <c r="N32" s="36"/>
      <c r="O32" s="74"/>
      <c r="P32" s="74"/>
      <c r="Q32" s="64"/>
    </row>
    <row r="33" spans="3:17" s="11" customFormat="1" x14ac:dyDescent="0.2">
      <c r="C33" s="73"/>
      <c r="D33" s="55" t="s">
        <v>41</v>
      </c>
      <c r="E33" s="56" t="s">
        <v>27</v>
      </c>
      <c r="F33" s="61" t="s">
        <v>42</v>
      </c>
      <c r="G33" s="58">
        <f>H33+I33+J33+K33</f>
        <v>706</v>
      </c>
      <c r="H33" s="58">
        <v>706</v>
      </c>
      <c r="I33" s="58">
        <v>0</v>
      </c>
      <c r="J33" s="58">
        <v>0</v>
      </c>
      <c r="K33" s="59">
        <v>0</v>
      </c>
      <c r="L33" s="36"/>
      <c r="M33" s="37"/>
      <c r="N33" s="36"/>
      <c r="O33" s="74"/>
      <c r="P33" s="74"/>
      <c r="Q33" s="64"/>
    </row>
    <row r="34" spans="3:17" s="11" customFormat="1" x14ac:dyDescent="0.2">
      <c r="C34" s="73"/>
      <c r="D34" s="55"/>
      <c r="E34" s="56" t="s">
        <v>29</v>
      </c>
      <c r="F34" s="57"/>
      <c r="G34" s="58">
        <f>H34+I34+J34+K34</f>
        <v>706</v>
      </c>
      <c r="H34" s="58">
        <v>85</v>
      </c>
      <c r="I34" s="58">
        <v>150</v>
      </c>
      <c r="J34" s="58">
        <v>96</v>
      </c>
      <c r="K34" s="59">
        <f>335+40</f>
        <v>375</v>
      </c>
      <c r="L34" s="36"/>
      <c r="M34" s="37"/>
      <c r="N34" s="36"/>
      <c r="O34" s="74"/>
      <c r="P34" s="74"/>
      <c r="Q34" s="64"/>
    </row>
    <row r="35" spans="3:17" s="77" customFormat="1" x14ac:dyDescent="0.2">
      <c r="C35" s="24"/>
      <c r="D35" s="65" t="s">
        <v>43</v>
      </c>
      <c r="E35" s="56" t="s">
        <v>27</v>
      </c>
      <c r="F35" s="57" t="s">
        <v>44</v>
      </c>
      <c r="G35" s="58">
        <f t="shared" si="4"/>
        <v>442</v>
      </c>
      <c r="H35" s="58">
        <v>442</v>
      </c>
      <c r="I35" s="75">
        <v>0</v>
      </c>
      <c r="J35" s="75">
        <v>0</v>
      </c>
      <c r="K35" s="76">
        <v>0</v>
      </c>
      <c r="L35" s="74"/>
      <c r="M35" s="37"/>
      <c r="N35" s="74"/>
      <c r="O35" s="74"/>
      <c r="P35" s="60"/>
      <c r="Q35" s="72"/>
    </row>
    <row r="36" spans="3:17" s="77" customFormat="1" x14ac:dyDescent="0.2">
      <c r="C36" s="24"/>
      <c r="D36" s="65"/>
      <c r="E36" s="56" t="s">
        <v>29</v>
      </c>
      <c r="F36" s="57"/>
      <c r="G36" s="58">
        <f>H36+I36+J36+K36</f>
        <v>442</v>
      </c>
      <c r="H36" s="58">
        <v>118</v>
      </c>
      <c r="I36" s="75">
        <v>150</v>
      </c>
      <c r="J36" s="75">
        <v>66</v>
      </c>
      <c r="K36" s="76">
        <f>58+50</f>
        <v>108</v>
      </c>
      <c r="L36" s="74"/>
      <c r="M36" s="37"/>
      <c r="N36" s="74"/>
      <c r="O36" s="74"/>
      <c r="P36" s="60"/>
      <c r="Q36" s="72"/>
    </row>
    <row r="37" spans="3:17" s="77" customFormat="1" x14ac:dyDescent="0.2">
      <c r="C37" s="24"/>
      <c r="D37" s="65" t="s">
        <v>45</v>
      </c>
      <c r="E37" s="56" t="s">
        <v>27</v>
      </c>
      <c r="F37" s="57" t="s">
        <v>46</v>
      </c>
      <c r="G37" s="58">
        <f>G39</f>
        <v>0</v>
      </c>
      <c r="H37" s="58">
        <f>H39</f>
        <v>0</v>
      </c>
      <c r="I37" s="58">
        <f t="shared" ref="I37:J38" si="5">I39</f>
        <v>0</v>
      </c>
      <c r="J37" s="58">
        <f t="shared" si="5"/>
        <v>0</v>
      </c>
      <c r="K37" s="59">
        <f t="shared" ref="K37" si="6">K39+K40</f>
        <v>0</v>
      </c>
      <c r="L37" s="36"/>
      <c r="M37" s="37"/>
      <c r="N37" s="36"/>
      <c r="O37" s="36"/>
      <c r="P37" s="60"/>
      <c r="Q37" s="72"/>
    </row>
    <row r="38" spans="3:17" s="77" customFormat="1" x14ac:dyDescent="0.2">
      <c r="C38" s="24"/>
      <c r="D38" s="65"/>
      <c r="E38" s="56" t="s">
        <v>29</v>
      </c>
      <c r="F38" s="57"/>
      <c r="G38" s="58">
        <f>G40</f>
        <v>0</v>
      </c>
      <c r="H38" s="58">
        <f>H40</f>
        <v>0</v>
      </c>
      <c r="I38" s="58">
        <f t="shared" si="5"/>
        <v>0</v>
      </c>
      <c r="J38" s="58">
        <f t="shared" si="5"/>
        <v>0</v>
      </c>
      <c r="K38" s="59">
        <v>0</v>
      </c>
      <c r="L38" s="36"/>
      <c r="M38" s="37"/>
      <c r="N38" s="36"/>
      <c r="O38" s="36"/>
      <c r="P38" s="60"/>
      <c r="Q38" s="72"/>
    </row>
    <row r="39" spans="3:17" x14ac:dyDescent="0.2">
      <c r="C39" s="24"/>
      <c r="D39" s="65" t="s">
        <v>47</v>
      </c>
      <c r="E39" s="66" t="s">
        <v>27</v>
      </c>
      <c r="F39" s="78" t="s">
        <v>48</v>
      </c>
      <c r="G39" s="68">
        <f t="shared" si="4"/>
        <v>0</v>
      </c>
      <c r="H39" s="68">
        <v>0</v>
      </c>
      <c r="I39" s="68">
        <v>0</v>
      </c>
      <c r="J39" s="68">
        <v>0</v>
      </c>
      <c r="K39" s="70">
        <v>0</v>
      </c>
      <c r="L39" s="60"/>
      <c r="M39" s="71"/>
      <c r="N39" s="60"/>
      <c r="O39" s="60"/>
      <c r="P39" s="60"/>
      <c r="Q39" s="72"/>
    </row>
    <row r="40" spans="3:17" x14ac:dyDescent="0.2">
      <c r="C40" s="24"/>
      <c r="D40" s="65"/>
      <c r="E40" s="66" t="s">
        <v>29</v>
      </c>
      <c r="F40" s="67"/>
      <c r="G40" s="68">
        <f>H40+I40+J40+K40</f>
        <v>0</v>
      </c>
      <c r="H40" s="68">
        <v>0</v>
      </c>
      <c r="I40" s="68">
        <v>0</v>
      </c>
      <c r="J40" s="68">
        <v>0</v>
      </c>
      <c r="K40" s="70">
        <v>0</v>
      </c>
      <c r="L40" s="60"/>
      <c r="M40" s="71"/>
      <c r="N40" s="60"/>
      <c r="O40" s="60"/>
      <c r="P40" s="60"/>
      <c r="Q40" s="72"/>
    </row>
    <row r="41" spans="3:17" s="11" customFormat="1" x14ac:dyDescent="0.2">
      <c r="C41" s="73"/>
      <c r="D41" s="55" t="s">
        <v>49</v>
      </c>
      <c r="E41" s="56" t="s">
        <v>27</v>
      </c>
      <c r="F41" s="57" t="s">
        <v>50</v>
      </c>
      <c r="G41" s="58">
        <f>G43</f>
        <v>320</v>
      </c>
      <c r="H41" s="58">
        <f>H43</f>
        <v>320</v>
      </c>
      <c r="I41" s="58">
        <f t="shared" ref="I41:J42" si="7">I43</f>
        <v>0</v>
      </c>
      <c r="J41" s="58">
        <f>J43</f>
        <v>0</v>
      </c>
      <c r="K41" s="59">
        <f>SUM(K43:K43)</f>
        <v>0</v>
      </c>
      <c r="L41" s="36"/>
      <c r="M41" s="37"/>
      <c r="N41" s="36"/>
      <c r="O41" s="74"/>
      <c r="P41" s="74"/>
      <c r="Q41" s="64"/>
    </row>
    <row r="42" spans="3:17" s="11" customFormat="1" x14ac:dyDescent="0.2">
      <c r="C42" s="73"/>
      <c r="D42" s="55"/>
      <c r="E42" s="56" t="s">
        <v>29</v>
      </c>
      <c r="F42" s="57"/>
      <c r="G42" s="58">
        <f>G44</f>
        <v>320</v>
      </c>
      <c r="H42" s="58">
        <f>H44</f>
        <v>73</v>
      </c>
      <c r="I42" s="58">
        <f t="shared" si="7"/>
        <v>90</v>
      </c>
      <c r="J42" s="58">
        <f t="shared" si="7"/>
        <v>95</v>
      </c>
      <c r="K42" s="59">
        <f>SUM(K43:K44)</f>
        <v>62</v>
      </c>
      <c r="L42" s="36"/>
      <c r="M42" s="37"/>
      <c r="N42" s="36"/>
      <c r="O42" s="74"/>
      <c r="P42" s="74"/>
      <c r="Q42" s="64"/>
    </row>
    <row r="43" spans="3:17" x14ac:dyDescent="0.2">
      <c r="C43" s="24"/>
      <c r="D43" s="79" t="s">
        <v>51</v>
      </c>
      <c r="E43" s="66" t="s">
        <v>27</v>
      </c>
      <c r="F43" s="78" t="s">
        <v>52</v>
      </c>
      <c r="G43" s="68">
        <f t="shared" si="4"/>
        <v>320</v>
      </c>
      <c r="H43" s="68">
        <v>320</v>
      </c>
      <c r="I43" s="69">
        <v>0</v>
      </c>
      <c r="J43" s="69">
        <v>0</v>
      </c>
      <c r="K43" s="70">
        <v>0</v>
      </c>
      <c r="L43" s="60"/>
      <c r="M43" s="71"/>
      <c r="N43" s="60"/>
      <c r="O43" s="60"/>
      <c r="P43" s="60"/>
      <c r="Q43" s="72"/>
    </row>
    <row r="44" spans="3:17" x14ac:dyDescent="0.2">
      <c r="C44" s="24"/>
      <c r="D44" s="65"/>
      <c r="E44" s="66" t="s">
        <v>29</v>
      </c>
      <c r="F44" s="67"/>
      <c r="G44" s="68">
        <f>H44+I44+J44+K44</f>
        <v>320</v>
      </c>
      <c r="H44" s="68">
        <v>73</v>
      </c>
      <c r="I44" s="69">
        <v>90</v>
      </c>
      <c r="J44" s="69">
        <v>95</v>
      </c>
      <c r="K44" s="70">
        <f>47+15</f>
        <v>62</v>
      </c>
      <c r="L44" s="60"/>
      <c r="M44" s="71"/>
      <c r="N44" s="60"/>
      <c r="O44" s="60"/>
      <c r="P44" s="60"/>
      <c r="Q44" s="72"/>
    </row>
    <row r="45" spans="3:17" s="11" customFormat="1" x14ac:dyDescent="0.2">
      <c r="C45" s="73"/>
      <c r="D45" s="55" t="s">
        <v>53</v>
      </c>
      <c r="E45" s="56" t="s">
        <v>27</v>
      </c>
      <c r="F45" s="57" t="s">
        <v>54</v>
      </c>
      <c r="G45" s="58">
        <f>G47+G67+G69+G73+G79+G81+G83+G85</f>
        <v>3000</v>
      </c>
      <c r="H45" s="58">
        <f>H47+H67+H69+H73+H79+H81+H83+H85</f>
        <v>2700</v>
      </c>
      <c r="I45" s="58">
        <f t="shared" ref="I45:K46" si="8">I47+I67+I69+I73+I79+I81+I83+I85</f>
        <v>0</v>
      </c>
      <c r="J45" s="58">
        <f t="shared" si="8"/>
        <v>300</v>
      </c>
      <c r="K45" s="59">
        <f t="shared" si="8"/>
        <v>0</v>
      </c>
      <c r="L45" s="36"/>
      <c r="M45" s="37"/>
      <c r="N45" s="36"/>
      <c r="O45" s="74"/>
      <c r="P45" s="74"/>
      <c r="Q45" s="64"/>
    </row>
    <row r="46" spans="3:17" s="11" customFormat="1" x14ac:dyDescent="0.2">
      <c r="C46" s="73"/>
      <c r="D46" s="55"/>
      <c r="E46" s="56" t="s">
        <v>29</v>
      </c>
      <c r="F46" s="57"/>
      <c r="G46" s="58">
        <f>G48+G68+G70+G74+G80+G82+G84+G86</f>
        <v>2888</v>
      </c>
      <c r="H46" s="58">
        <f>H48+H68+H70+H74+H80+H82+H84+H86</f>
        <v>750</v>
      </c>
      <c r="I46" s="58">
        <f t="shared" si="8"/>
        <v>750</v>
      </c>
      <c r="J46" s="58">
        <f t="shared" si="8"/>
        <v>750</v>
      </c>
      <c r="K46" s="59">
        <f t="shared" si="8"/>
        <v>638</v>
      </c>
      <c r="L46" s="36"/>
      <c r="M46" s="37"/>
      <c r="N46" s="36"/>
      <c r="O46" s="74"/>
      <c r="P46" s="74"/>
      <c r="Q46" s="64"/>
    </row>
    <row r="47" spans="3:17" s="11" customFormat="1" x14ac:dyDescent="0.2">
      <c r="C47" s="73"/>
      <c r="D47" s="55" t="s">
        <v>55</v>
      </c>
      <c r="E47" s="56" t="s">
        <v>27</v>
      </c>
      <c r="F47" s="57" t="s">
        <v>56</v>
      </c>
      <c r="G47" s="58">
        <f>H47+I47+J47+K47</f>
        <v>1525</v>
      </c>
      <c r="H47" s="58">
        <f>H49+H51+H53+H55+H57+H59+H61+H63+H65</f>
        <v>1372</v>
      </c>
      <c r="I47" s="58">
        <f t="shared" ref="I47:K47" si="9">I49+I51+I53+I55+I57+I59+I61+I63+I65</f>
        <v>0</v>
      </c>
      <c r="J47" s="58">
        <f t="shared" si="9"/>
        <v>153</v>
      </c>
      <c r="K47" s="59">
        <f t="shared" si="9"/>
        <v>0</v>
      </c>
      <c r="L47" s="36"/>
      <c r="M47" s="37"/>
      <c r="N47" s="36"/>
      <c r="O47" s="74"/>
      <c r="P47" s="74"/>
      <c r="Q47" s="64"/>
    </row>
    <row r="48" spans="3:17" s="11" customFormat="1" x14ac:dyDescent="0.2">
      <c r="C48" s="73"/>
      <c r="D48" s="55"/>
      <c r="E48" s="56" t="s">
        <v>29</v>
      </c>
      <c r="F48" s="57"/>
      <c r="G48" s="58">
        <f>G50+G52+G54+G56+G58+G60+G62+G64+G66</f>
        <v>1525</v>
      </c>
      <c r="H48" s="58">
        <f t="shared" ref="H48:K48" si="10">H50+H52+H54+H56+H58+H60+H62+H64+H66</f>
        <v>579</v>
      </c>
      <c r="I48" s="58">
        <f t="shared" si="10"/>
        <v>389</v>
      </c>
      <c r="J48" s="58">
        <f t="shared" si="10"/>
        <v>308</v>
      </c>
      <c r="K48" s="59">
        <f t="shared" si="10"/>
        <v>249</v>
      </c>
      <c r="L48" s="36"/>
      <c r="M48" s="37"/>
      <c r="N48" s="36"/>
      <c r="O48" s="74"/>
      <c r="P48" s="74"/>
      <c r="Q48" s="64"/>
    </row>
    <row r="49" spans="3:17" x14ac:dyDescent="0.2">
      <c r="C49" s="24"/>
      <c r="D49" s="65" t="s">
        <v>57</v>
      </c>
      <c r="E49" s="66" t="s">
        <v>27</v>
      </c>
      <c r="F49" s="67" t="s">
        <v>58</v>
      </c>
      <c r="G49" s="68">
        <f t="shared" ref="G49:G84" si="11">H49+I49+J49+K49</f>
        <v>70</v>
      </c>
      <c r="H49" s="68">
        <v>63</v>
      </c>
      <c r="I49" s="69">
        <v>0</v>
      </c>
      <c r="J49" s="69">
        <v>7</v>
      </c>
      <c r="K49" s="70">
        <v>0</v>
      </c>
      <c r="L49" s="60"/>
      <c r="M49" s="71"/>
      <c r="N49" s="60"/>
      <c r="O49" s="60"/>
      <c r="P49" s="60"/>
      <c r="Q49" s="40"/>
    </row>
    <row r="50" spans="3:17" x14ac:dyDescent="0.2">
      <c r="C50" s="24"/>
      <c r="D50" s="65"/>
      <c r="E50" s="66" t="s">
        <v>29</v>
      </c>
      <c r="F50" s="67"/>
      <c r="G50" s="68">
        <f t="shared" si="11"/>
        <v>70</v>
      </c>
      <c r="H50" s="68">
        <v>5</v>
      </c>
      <c r="I50" s="69">
        <v>25</v>
      </c>
      <c r="J50" s="69">
        <v>25</v>
      </c>
      <c r="K50" s="70">
        <v>15</v>
      </c>
      <c r="L50" s="60"/>
      <c r="M50" s="71"/>
      <c r="N50" s="60"/>
      <c r="O50" s="60"/>
      <c r="P50" s="60"/>
      <c r="Q50" s="40"/>
    </row>
    <row r="51" spans="3:17" x14ac:dyDescent="0.2">
      <c r="C51" s="24"/>
      <c r="D51" s="65" t="s">
        <v>59</v>
      </c>
      <c r="E51" s="66" t="s">
        <v>27</v>
      </c>
      <c r="F51" s="67" t="s">
        <v>60</v>
      </c>
      <c r="G51" s="68">
        <f t="shared" si="11"/>
        <v>20</v>
      </c>
      <c r="H51" s="68">
        <v>18</v>
      </c>
      <c r="I51" s="69">
        <v>0</v>
      </c>
      <c r="J51" s="69">
        <v>2</v>
      </c>
      <c r="K51" s="70">
        <v>0</v>
      </c>
      <c r="L51" s="60"/>
      <c r="M51" s="71"/>
      <c r="N51" s="60"/>
      <c r="O51" s="60"/>
      <c r="P51" s="60"/>
      <c r="Q51" s="40"/>
    </row>
    <row r="52" spans="3:17" x14ac:dyDescent="0.2">
      <c r="C52" s="24"/>
      <c r="D52" s="65"/>
      <c r="E52" s="66" t="s">
        <v>29</v>
      </c>
      <c r="F52" s="67"/>
      <c r="G52" s="68">
        <f t="shared" si="11"/>
        <v>20</v>
      </c>
      <c r="H52" s="68">
        <v>6</v>
      </c>
      <c r="I52" s="69">
        <v>5</v>
      </c>
      <c r="J52" s="69">
        <v>5</v>
      </c>
      <c r="K52" s="70">
        <v>4</v>
      </c>
      <c r="L52" s="60"/>
      <c r="M52" s="71"/>
      <c r="N52" s="60"/>
      <c r="O52" s="60"/>
      <c r="P52" s="60"/>
      <c r="Q52" s="40"/>
    </row>
    <row r="53" spans="3:17" x14ac:dyDescent="0.2">
      <c r="C53" s="24"/>
      <c r="D53" s="65" t="s">
        <v>61</v>
      </c>
      <c r="E53" s="66" t="s">
        <v>27</v>
      </c>
      <c r="F53" s="67" t="s">
        <v>62</v>
      </c>
      <c r="G53" s="68">
        <f t="shared" si="11"/>
        <v>600</v>
      </c>
      <c r="H53" s="68">
        <v>540</v>
      </c>
      <c r="I53" s="69">
        <v>0</v>
      </c>
      <c r="J53" s="69">
        <v>60</v>
      </c>
      <c r="K53" s="70">
        <v>0</v>
      </c>
      <c r="L53" s="60"/>
      <c r="M53" s="71"/>
      <c r="N53" s="60"/>
      <c r="O53" s="60"/>
      <c r="P53" s="60"/>
      <c r="Q53" s="40"/>
    </row>
    <row r="54" spans="3:17" x14ac:dyDescent="0.2">
      <c r="C54" s="24"/>
      <c r="D54" s="65"/>
      <c r="E54" s="66" t="s">
        <v>29</v>
      </c>
      <c r="F54" s="67"/>
      <c r="G54" s="68">
        <f t="shared" si="11"/>
        <v>600</v>
      </c>
      <c r="H54" s="68">
        <v>180</v>
      </c>
      <c r="I54" s="69">
        <v>152</v>
      </c>
      <c r="J54" s="69">
        <v>148</v>
      </c>
      <c r="K54" s="70">
        <v>120</v>
      </c>
      <c r="L54" s="60"/>
      <c r="M54" s="71"/>
      <c r="N54" s="60"/>
      <c r="O54" s="60"/>
      <c r="P54" s="60"/>
      <c r="Q54" s="40"/>
    </row>
    <row r="55" spans="3:17" x14ac:dyDescent="0.2">
      <c r="C55" s="24"/>
      <c r="D55" s="65" t="s">
        <v>63</v>
      </c>
      <c r="E55" s="66" t="s">
        <v>27</v>
      </c>
      <c r="F55" s="67" t="s">
        <v>64</v>
      </c>
      <c r="G55" s="68">
        <f t="shared" si="11"/>
        <v>16</v>
      </c>
      <c r="H55" s="68">
        <v>14</v>
      </c>
      <c r="I55" s="69">
        <v>0</v>
      </c>
      <c r="J55" s="69">
        <v>2</v>
      </c>
      <c r="K55" s="70">
        <v>0</v>
      </c>
      <c r="L55" s="60"/>
      <c r="M55" s="71"/>
      <c r="N55" s="60"/>
      <c r="O55" s="60"/>
      <c r="P55" s="60"/>
      <c r="Q55" s="40"/>
    </row>
    <row r="56" spans="3:17" x14ac:dyDescent="0.2">
      <c r="C56" s="24"/>
      <c r="D56" s="65"/>
      <c r="E56" s="66" t="s">
        <v>29</v>
      </c>
      <c r="F56" s="67"/>
      <c r="G56" s="68">
        <f t="shared" si="11"/>
        <v>16</v>
      </c>
      <c r="H56" s="68">
        <v>10</v>
      </c>
      <c r="I56" s="69">
        <v>4</v>
      </c>
      <c r="J56" s="69">
        <v>2</v>
      </c>
      <c r="K56" s="70">
        <v>0</v>
      </c>
      <c r="L56" s="60"/>
      <c r="M56" s="71"/>
      <c r="N56" s="60"/>
      <c r="O56" s="60"/>
      <c r="P56" s="60"/>
      <c r="Q56" s="40"/>
    </row>
    <row r="57" spans="3:17" x14ac:dyDescent="0.2">
      <c r="C57" s="24"/>
      <c r="D57" s="65" t="s">
        <v>65</v>
      </c>
      <c r="E57" s="66" t="s">
        <v>27</v>
      </c>
      <c r="F57" s="67" t="s">
        <v>66</v>
      </c>
      <c r="G57" s="68">
        <f t="shared" si="11"/>
        <v>90</v>
      </c>
      <c r="H57" s="68">
        <v>81</v>
      </c>
      <c r="I57" s="69">
        <v>0</v>
      </c>
      <c r="J57" s="69">
        <v>9</v>
      </c>
      <c r="K57" s="70">
        <v>0</v>
      </c>
      <c r="L57" s="60"/>
      <c r="M57" s="71"/>
      <c r="N57" s="60"/>
      <c r="O57" s="60"/>
      <c r="P57" s="60"/>
      <c r="Q57" s="40"/>
    </row>
    <row r="58" spans="3:17" x14ac:dyDescent="0.2">
      <c r="C58" s="24"/>
      <c r="D58" s="65"/>
      <c r="E58" s="66" t="s">
        <v>29</v>
      </c>
      <c r="F58" s="67"/>
      <c r="G58" s="68">
        <f t="shared" si="11"/>
        <v>90</v>
      </c>
      <c r="H58" s="68">
        <v>0</v>
      </c>
      <c r="I58" s="69">
        <v>30</v>
      </c>
      <c r="J58" s="69">
        <v>30</v>
      </c>
      <c r="K58" s="70">
        <v>30</v>
      </c>
      <c r="L58" s="60"/>
      <c r="M58" s="71"/>
      <c r="N58" s="60"/>
      <c r="O58" s="60"/>
      <c r="P58" s="60"/>
      <c r="Q58" s="40"/>
    </row>
    <row r="59" spans="3:17" ht="12.75" customHeight="1" x14ac:dyDescent="0.2">
      <c r="C59" s="24"/>
      <c r="D59" s="65" t="s">
        <v>67</v>
      </c>
      <c r="E59" s="66" t="s">
        <v>27</v>
      </c>
      <c r="F59" s="67" t="s">
        <v>68</v>
      </c>
      <c r="G59" s="68">
        <f t="shared" si="11"/>
        <v>1</v>
      </c>
      <c r="H59" s="68">
        <v>1</v>
      </c>
      <c r="I59" s="69">
        <v>0</v>
      </c>
      <c r="J59" s="69">
        <v>0</v>
      </c>
      <c r="K59" s="70">
        <v>0</v>
      </c>
      <c r="L59" s="60"/>
      <c r="M59" s="71"/>
      <c r="N59" s="60"/>
      <c r="O59" s="60"/>
      <c r="P59" s="60"/>
      <c r="Q59" s="40"/>
    </row>
    <row r="60" spans="3:17" ht="12.75" customHeight="1" x14ac:dyDescent="0.2">
      <c r="C60" s="24"/>
      <c r="D60" s="65"/>
      <c r="E60" s="66" t="s">
        <v>29</v>
      </c>
      <c r="F60" s="67"/>
      <c r="G60" s="68">
        <f t="shared" si="11"/>
        <v>1</v>
      </c>
      <c r="H60" s="68">
        <v>0</v>
      </c>
      <c r="I60" s="69">
        <v>0</v>
      </c>
      <c r="J60" s="69">
        <v>1</v>
      </c>
      <c r="K60" s="70">
        <v>0</v>
      </c>
      <c r="L60" s="60"/>
      <c r="M60" s="71"/>
      <c r="N60" s="60"/>
      <c r="O60" s="60"/>
      <c r="P60" s="60"/>
      <c r="Q60" s="40"/>
    </row>
    <row r="61" spans="3:17" ht="13.5" customHeight="1" x14ac:dyDescent="0.2">
      <c r="C61" s="24"/>
      <c r="D61" s="79" t="s">
        <v>69</v>
      </c>
      <c r="E61" s="66" t="s">
        <v>27</v>
      </c>
      <c r="F61" s="67" t="s">
        <v>70</v>
      </c>
      <c r="G61" s="68">
        <f t="shared" si="11"/>
        <v>60</v>
      </c>
      <c r="H61" s="68">
        <v>54</v>
      </c>
      <c r="I61" s="69">
        <v>0</v>
      </c>
      <c r="J61" s="69">
        <v>6</v>
      </c>
      <c r="K61" s="70">
        <v>0</v>
      </c>
      <c r="L61" s="60"/>
      <c r="M61" s="71"/>
      <c r="N61" s="60"/>
      <c r="O61" s="60"/>
      <c r="P61" s="60"/>
      <c r="Q61" s="40"/>
    </row>
    <row r="62" spans="3:17" ht="13.5" customHeight="1" x14ac:dyDescent="0.2">
      <c r="C62" s="24"/>
      <c r="D62" s="79"/>
      <c r="E62" s="66" t="s">
        <v>29</v>
      </c>
      <c r="F62" s="67"/>
      <c r="G62" s="68">
        <f t="shared" si="11"/>
        <v>60</v>
      </c>
      <c r="H62" s="68">
        <v>30</v>
      </c>
      <c r="I62" s="69">
        <v>21</v>
      </c>
      <c r="J62" s="69">
        <v>9</v>
      </c>
      <c r="K62" s="70">
        <v>0</v>
      </c>
      <c r="L62" s="60"/>
      <c r="M62" s="71"/>
      <c r="N62" s="60"/>
      <c r="O62" s="60"/>
      <c r="P62" s="60"/>
      <c r="Q62" s="40"/>
    </row>
    <row r="63" spans="3:17" x14ac:dyDescent="0.2">
      <c r="C63" s="24"/>
      <c r="D63" s="79" t="s">
        <v>71</v>
      </c>
      <c r="E63" s="66" t="s">
        <v>27</v>
      </c>
      <c r="F63" s="67" t="s">
        <v>72</v>
      </c>
      <c r="G63" s="68">
        <f t="shared" si="11"/>
        <v>180</v>
      </c>
      <c r="H63" s="68">
        <v>162</v>
      </c>
      <c r="I63" s="69">
        <v>0</v>
      </c>
      <c r="J63" s="69">
        <v>18</v>
      </c>
      <c r="K63" s="70">
        <v>0</v>
      </c>
      <c r="L63" s="60"/>
      <c r="M63" s="71"/>
      <c r="N63" s="60"/>
      <c r="O63" s="60"/>
      <c r="P63" s="60"/>
      <c r="Q63" s="40"/>
    </row>
    <row r="64" spans="3:17" x14ac:dyDescent="0.2">
      <c r="C64" s="24"/>
      <c r="D64" s="79"/>
      <c r="E64" s="66" t="s">
        <v>29</v>
      </c>
      <c r="F64" s="67"/>
      <c r="G64" s="68">
        <f t="shared" si="11"/>
        <v>180</v>
      </c>
      <c r="H64" s="68">
        <v>50</v>
      </c>
      <c r="I64" s="69">
        <v>40</v>
      </c>
      <c r="J64" s="69">
        <v>40</v>
      </c>
      <c r="K64" s="70">
        <v>50</v>
      </c>
      <c r="L64" s="60"/>
      <c r="M64" s="71"/>
      <c r="N64" s="60"/>
      <c r="O64" s="60"/>
      <c r="P64" s="60"/>
      <c r="Q64" s="40"/>
    </row>
    <row r="65" spans="3:17" x14ac:dyDescent="0.2">
      <c r="C65" s="24"/>
      <c r="D65" s="79" t="s">
        <v>73</v>
      </c>
      <c r="E65" s="66" t="s">
        <v>27</v>
      </c>
      <c r="F65" s="67" t="s">
        <v>74</v>
      </c>
      <c r="G65" s="68">
        <f t="shared" si="11"/>
        <v>488</v>
      </c>
      <c r="H65" s="68">
        <v>439</v>
      </c>
      <c r="I65" s="69">
        <v>0</v>
      </c>
      <c r="J65" s="69">
        <v>49</v>
      </c>
      <c r="K65" s="70">
        <v>0</v>
      </c>
      <c r="L65" s="60"/>
      <c r="M65" s="71"/>
      <c r="N65" s="60"/>
      <c r="O65" s="60"/>
      <c r="P65" s="60"/>
      <c r="Q65" s="40"/>
    </row>
    <row r="66" spans="3:17" x14ac:dyDescent="0.2">
      <c r="C66" s="24"/>
      <c r="D66" s="79"/>
      <c r="E66" s="66" t="s">
        <v>29</v>
      </c>
      <c r="F66" s="67"/>
      <c r="G66" s="68">
        <f t="shared" si="11"/>
        <v>488</v>
      </c>
      <c r="H66" s="68">
        <v>298</v>
      </c>
      <c r="I66" s="69">
        <v>112</v>
      </c>
      <c r="J66" s="69">
        <v>48</v>
      </c>
      <c r="K66" s="70">
        <v>30</v>
      </c>
      <c r="L66" s="60"/>
      <c r="M66" s="71"/>
      <c r="N66" s="60"/>
      <c r="O66" s="60"/>
      <c r="P66" s="60"/>
      <c r="Q66" s="40"/>
    </row>
    <row r="67" spans="3:17" s="11" customFormat="1" x14ac:dyDescent="0.2">
      <c r="C67" s="73"/>
      <c r="D67" s="55" t="s">
        <v>75</v>
      </c>
      <c r="E67" s="56" t="s">
        <v>27</v>
      </c>
      <c r="F67" s="57" t="s">
        <v>76</v>
      </c>
      <c r="G67" s="58">
        <f t="shared" si="11"/>
        <v>0</v>
      </c>
      <c r="H67" s="58">
        <v>0</v>
      </c>
      <c r="I67" s="75">
        <v>0</v>
      </c>
      <c r="J67" s="75">
        <v>0</v>
      </c>
      <c r="K67" s="76">
        <v>0</v>
      </c>
      <c r="L67" s="74"/>
      <c r="M67" s="37"/>
      <c r="N67" s="74"/>
      <c r="O67" s="74"/>
      <c r="P67" s="74"/>
      <c r="Q67" s="62"/>
    </row>
    <row r="68" spans="3:17" s="11" customFormat="1" x14ac:dyDescent="0.2">
      <c r="C68" s="73"/>
      <c r="D68" s="55"/>
      <c r="E68" s="56" t="s">
        <v>29</v>
      </c>
      <c r="F68" s="57"/>
      <c r="G68" s="58">
        <f t="shared" si="11"/>
        <v>0</v>
      </c>
      <c r="H68" s="58">
        <v>0</v>
      </c>
      <c r="I68" s="75">
        <v>0</v>
      </c>
      <c r="J68" s="75">
        <v>0</v>
      </c>
      <c r="K68" s="76">
        <v>0</v>
      </c>
      <c r="L68" s="74"/>
      <c r="M68" s="37"/>
      <c r="N68" s="74"/>
      <c r="O68" s="74"/>
      <c r="P68" s="74"/>
      <c r="Q68" s="62"/>
    </row>
    <row r="69" spans="3:17" s="11" customFormat="1" x14ac:dyDescent="0.2">
      <c r="C69" s="73"/>
      <c r="D69" s="80" t="s">
        <v>77</v>
      </c>
      <c r="E69" s="56" t="s">
        <v>27</v>
      </c>
      <c r="F69" s="81" t="s">
        <v>78</v>
      </c>
      <c r="G69" s="58">
        <f t="shared" si="11"/>
        <v>10</v>
      </c>
      <c r="H69" s="58">
        <v>9</v>
      </c>
      <c r="I69" s="58">
        <f t="shared" ref="I69:J70" si="12">I71</f>
        <v>0</v>
      </c>
      <c r="J69" s="58">
        <v>1</v>
      </c>
      <c r="K69" s="59">
        <f>K71</f>
        <v>0</v>
      </c>
      <c r="L69" s="36"/>
      <c r="M69" s="37"/>
      <c r="N69" s="36"/>
      <c r="O69" s="74"/>
      <c r="P69" s="74"/>
      <c r="Q69" s="62"/>
    </row>
    <row r="70" spans="3:17" s="11" customFormat="1" x14ac:dyDescent="0.2">
      <c r="C70" s="73"/>
      <c r="D70" s="80"/>
      <c r="E70" s="56" t="s">
        <v>29</v>
      </c>
      <c r="F70" s="81"/>
      <c r="G70" s="58">
        <f t="shared" si="11"/>
        <v>10</v>
      </c>
      <c r="H70" s="58">
        <f>H72</f>
        <v>0</v>
      </c>
      <c r="I70" s="58">
        <f t="shared" si="12"/>
        <v>9</v>
      </c>
      <c r="J70" s="58">
        <f t="shared" si="12"/>
        <v>1</v>
      </c>
      <c r="K70" s="59">
        <v>0</v>
      </c>
      <c r="L70" s="36"/>
      <c r="M70" s="37"/>
      <c r="N70" s="36"/>
      <c r="O70" s="74"/>
      <c r="P70" s="74"/>
      <c r="Q70" s="62"/>
    </row>
    <row r="71" spans="3:17" x14ac:dyDescent="0.2">
      <c r="C71" s="24"/>
      <c r="D71" s="82" t="s">
        <v>79</v>
      </c>
      <c r="E71" s="66" t="s">
        <v>27</v>
      </c>
      <c r="F71" s="83" t="s">
        <v>80</v>
      </c>
      <c r="G71" s="68">
        <f t="shared" si="11"/>
        <v>10</v>
      </c>
      <c r="H71" s="68">
        <v>9</v>
      </c>
      <c r="I71" s="69">
        <v>0</v>
      </c>
      <c r="J71" s="69">
        <v>1</v>
      </c>
      <c r="K71" s="70">
        <v>0</v>
      </c>
      <c r="L71" s="60"/>
      <c r="M71" s="71"/>
      <c r="N71" s="60"/>
      <c r="O71" s="60"/>
      <c r="P71" s="60"/>
      <c r="Q71" s="40"/>
    </row>
    <row r="72" spans="3:17" x14ac:dyDescent="0.2">
      <c r="C72" s="24"/>
      <c r="D72" s="82"/>
      <c r="E72" s="66" t="s">
        <v>29</v>
      </c>
      <c r="F72" s="83"/>
      <c r="G72" s="68">
        <f t="shared" si="11"/>
        <v>10</v>
      </c>
      <c r="H72" s="68">
        <v>0</v>
      </c>
      <c r="I72" s="69">
        <v>9</v>
      </c>
      <c r="J72" s="69">
        <v>1</v>
      </c>
      <c r="K72" s="70">
        <v>0</v>
      </c>
      <c r="L72" s="60"/>
      <c r="M72" s="71"/>
      <c r="N72" s="60"/>
      <c r="O72" s="60"/>
      <c r="P72" s="60"/>
      <c r="Q72" s="40"/>
    </row>
    <row r="73" spans="3:17" s="11" customFormat="1" x14ac:dyDescent="0.2">
      <c r="C73" s="73"/>
      <c r="D73" s="80" t="s">
        <v>81</v>
      </c>
      <c r="E73" s="56" t="s">
        <v>27</v>
      </c>
      <c r="F73" s="81" t="s">
        <v>82</v>
      </c>
      <c r="G73" s="58">
        <f t="shared" si="11"/>
        <v>110</v>
      </c>
      <c r="H73" s="58">
        <f>H75+H77</f>
        <v>99</v>
      </c>
      <c r="I73" s="58">
        <f t="shared" ref="I73:K74" si="13">I75+I77</f>
        <v>0</v>
      </c>
      <c r="J73" s="58">
        <f t="shared" si="13"/>
        <v>11</v>
      </c>
      <c r="K73" s="59">
        <f t="shared" si="13"/>
        <v>0</v>
      </c>
      <c r="L73" s="36"/>
      <c r="M73" s="37"/>
      <c r="N73" s="36"/>
      <c r="O73" s="74"/>
      <c r="P73" s="74"/>
      <c r="Q73" s="64"/>
    </row>
    <row r="74" spans="3:17" s="11" customFormat="1" x14ac:dyDescent="0.2">
      <c r="C74" s="73"/>
      <c r="D74" s="80"/>
      <c r="E74" s="56" t="s">
        <v>29</v>
      </c>
      <c r="F74" s="81"/>
      <c r="G74" s="58">
        <f t="shared" si="11"/>
        <v>110</v>
      </c>
      <c r="H74" s="58">
        <f>H76+H78</f>
        <v>47</v>
      </c>
      <c r="I74" s="58">
        <f t="shared" si="13"/>
        <v>28</v>
      </c>
      <c r="J74" s="58">
        <f t="shared" si="13"/>
        <v>25</v>
      </c>
      <c r="K74" s="59">
        <f t="shared" si="13"/>
        <v>10</v>
      </c>
      <c r="L74" s="36"/>
      <c r="M74" s="37"/>
      <c r="N74" s="36"/>
      <c r="O74" s="74"/>
      <c r="P74" s="74"/>
      <c r="Q74" s="64"/>
    </row>
    <row r="75" spans="3:17" x14ac:dyDescent="0.2">
      <c r="C75" s="24"/>
      <c r="D75" s="65" t="s">
        <v>83</v>
      </c>
      <c r="E75" s="66" t="s">
        <v>27</v>
      </c>
      <c r="F75" s="67" t="s">
        <v>84</v>
      </c>
      <c r="G75" s="68">
        <f t="shared" si="11"/>
        <v>70</v>
      </c>
      <c r="H75" s="68">
        <v>63</v>
      </c>
      <c r="I75" s="69">
        <v>0</v>
      </c>
      <c r="J75" s="69">
        <v>7</v>
      </c>
      <c r="K75" s="70">
        <v>0</v>
      </c>
      <c r="L75" s="60"/>
      <c r="M75" s="71"/>
      <c r="N75" s="60"/>
      <c r="O75" s="60"/>
      <c r="P75" s="60"/>
      <c r="Q75" s="40"/>
    </row>
    <row r="76" spans="3:17" x14ac:dyDescent="0.2">
      <c r="C76" s="24"/>
      <c r="D76" s="65"/>
      <c r="E76" s="66" t="s">
        <v>29</v>
      </c>
      <c r="F76" s="67"/>
      <c r="G76" s="68">
        <f t="shared" si="11"/>
        <v>70</v>
      </c>
      <c r="H76" s="68">
        <v>15</v>
      </c>
      <c r="I76" s="69">
        <v>24</v>
      </c>
      <c r="J76" s="69">
        <v>21</v>
      </c>
      <c r="K76" s="70">
        <v>10</v>
      </c>
      <c r="L76" s="60"/>
      <c r="M76" s="71"/>
      <c r="N76" s="60"/>
      <c r="O76" s="60"/>
      <c r="P76" s="60"/>
      <c r="Q76" s="40"/>
    </row>
    <row r="77" spans="3:17" x14ac:dyDescent="0.2">
      <c r="C77" s="24"/>
      <c r="D77" s="65" t="s">
        <v>85</v>
      </c>
      <c r="E77" s="66" t="s">
        <v>27</v>
      </c>
      <c r="F77" s="67" t="s">
        <v>86</v>
      </c>
      <c r="G77" s="68">
        <f t="shared" si="11"/>
        <v>40</v>
      </c>
      <c r="H77" s="68">
        <v>36</v>
      </c>
      <c r="I77" s="69">
        <v>0</v>
      </c>
      <c r="J77" s="69">
        <v>4</v>
      </c>
      <c r="K77" s="70">
        <v>0</v>
      </c>
      <c r="L77" s="60"/>
      <c r="M77" s="71"/>
      <c r="N77" s="60"/>
      <c r="O77" s="60"/>
      <c r="P77" s="60"/>
      <c r="Q77" s="40"/>
    </row>
    <row r="78" spans="3:17" x14ac:dyDescent="0.2">
      <c r="C78" s="24"/>
      <c r="D78" s="65"/>
      <c r="E78" s="66" t="s">
        <v>29</v>
      </c>
      <c r="F78" s="67"/>
      <c r="G78" s="68">
        <f t="shared" si="11"/>
        <v>40</v>
      </c>
      <c r="H78" s="68">
        <v>32</v>
      </c>
      <c r="I78" s="69">
        <v>4</v>
      </c>
      <c r="J78" s="69">
        <v>4</v>
      </c>
      <c r="K78" s="70">
        <v>0</v>
      </c>
      <c r="L78" s="60"/>
      <c r="M78" s="71"/>
      <c r="N78" s="60"/>
      <c r="O78" s="60"/>
      <c r="P78" s="60"/>
      <c r="Q78" s="40"/>
    </row>
    <row r="79" spans="3:17" s="11" customFormat="1" x14ac:dyDescent="0.2">
      <c r="C79" s="73"/>
      <c r="D79" s="55" t="s">
        <v>87</v>
      </c>
      <c r="E79" s="56" t="s">
        <v>27</v>
      </c>
      <c r="F79" s="57" t="s">
        <v>88</v>
      </c>
      <c r="G79" s="58">
        <f t="shared" si="11"/>
        <v>1</v>
      </c>
      <c r="H79" s="58">
        <v>1</v>
      </c>
      <c r="I79" s="75">
        <v>0</v>
      </c>
      <c r="J79" s="75">
        <v>0</v>
      </c>
      <c r="K79" s="76">
        <v>0</v>
      </c>
      <c r="L79" s="74"/>
      <c r="M79" s="37"/>
      <c r="N79" s="74"/>
      <c r="O79" s="74"/>
      <c r="P79" s="74"/>
      <c r="Q79" s="62"/>
    </row>
    <row r="80" spans="3:17" s="11" customFormat="1" x14ac:dyDescent="0.2">
      <c r="C80" s="73"/>
      <c r="D80" s="55"/>
      <c r="E80" s="56" t="s">
        <v>29</v>
      </c>
      <c r="F80" s="57"/>
      <c r="G80" s="58">
        <f t="shared" si="11"/>
        <v>1</v>
      </c>
      <c r="H80" s="58">
        <v>0</v>
      </c>
      <c r="I80" s="75">
        <v>0</v>
      </c>
      <c r="J80" s="75">
        <v>1</v>
      </c>
      <c r="K80" s="76">
        <v>0</v>
      </c>
      <c r="L80" s="74"/>
      <c r="M80" s="37"/>
      <c r="N80" s="74"/>
      <c r="O80" s="74"/>
      <c r="P80" s="74"/>
      <c r="Q80" s="62"/>
    </row>
    <row r="81" spans="3:18" s="11" customFormat="1" x14ac:dyDescent="0.2">
      <c r="C81" s="73"/>
      <c r="D81" s="55" t="s">
        <v>89</v>
      </c>
      <c r="E81" s="56" t="s">
        <v>27</v>
      </c>
      <c r="F81" s="57" t="s">
        <v>90</v>
      </c>
      <c r="G81" s="58">
        <f t="shared" si="11"/>
        <v>16</v>
      </c>
      <c r="H81" s="58">
        <v>14</v>
      </c>
      <c r="I81" s="75">
        <v>0</v>
      </c>
      <c r="J81" s="75">
        <v>2</v>
      </c>
      <c r="K81" s="76">
        <v>0</v>
      </c>
      <c r="L81" s="74"/>
      <c r="M81" s="37"/>
      <c r="N81" s="74"/>
      <c r="O81" s="74"/>
      <c r="P81" s="74"/>
      <c r="Q81" s="62"/>
    </row>
    <row r="82" spans="3:18" s="11" customFormat="1" x14ac:dyDescent="0.2">
      <c r="C82" s="73"/>
      <c r="D82" s="55"/>
      <c r="E82" s="56" t="s">
        <v>29</v>
      </c>
      <c r="F82" s="57"/>
      <c r="G82" s="58">
        <f t="shared" si="11"/>
        <v>16</v>
      </c>
      <c r="H82" s="58">
        <v>1</v>
      </c>
      <c r="I82" s="75">
        <v>13</v>
      </c>
      <c r="J82" s="75">
        <v>2</v>
      </c>
      <c r="K82" s="76">
        <v>0</v>
      </c>
      <c r="L82" s="74"/>
      <c r="M82" s="37"/>
      <c r="N82" s="74"/>
      <c r="O82" s="74"/>
      <c r="P82" s="74"/>
      <c r="Q82" s="62"/>
    </row>
    <row r="83" spans="3:18" s="11" customFormat="1" ht="26.25" customHeight="1" x14ac:dyDescent="0.2">
      <c r="C83" s="73"/>
      <c r="D83" s="84" t="s">
        <v>91</v>
      </c>
      <c r="E83" s="56" t="s">
        <v>27</v>
      </c>
      <c r="F83" s="57" t="s">
        <v>92</v>
      </c>
      <c r="G83" s="58">
        <f t="shared" si="11"/>
        <v>10</v>
      </c>
      <c r="H83" s="58">
        <v>9</v>
      </c>
      <c r="I83" s="75">
        <v>0</v>
      </c>
      <c r="J83" s="75">
        <v>1</v>
      </c>
      <c r="K83" s="76">
        <v>0</v>
      </c>
      <c r="L83" s="74"/>
      <c r="M83" s="37"/>
      <c r="N83" s="74"/>
      <c r="O83" s="74"/>
      <c r="P83" s="74"/>
      <c r="Q83" s="62"/>
    </row>
    <row r="84" spans="3:18" s="11" customFormat="1" x14ac:dyDescent="0.2">
      <c r="C84" s="73"/>
      <c r="D84" s="84"/>
      <c r="E84" s="56" t="s">
        <v>29</v>
      </c>
      <c r="F84" s="57"/>
      <c r="G84" s="58">
        <f t="shared" si="11"/>
        <v>10</v>
      </c>
      <c r="H84" s="58">
        <v>1</v>
      </c>
      <c r="I84" s="75">
        <v>8</v>
      </c>
      <c r="J84" s="75">
        <v>1</v>
      </c>
      <c r="K84" s="76">
        <v>0</v>
      </c>
      <c r="L84" s="74"/>
      <c r="M84" s="37"/>
      <c r="N84" s="74"/>
      <c r="O84" s="74"/>
      <c r="P84" s="74"/>
      <c r="Q84" s="62"/>
    </row>
    <row r="85" spans="3:18" s="11" customFormat="1" ht="15" customHeight="1" x14ac:dyDescent="0.2">
      <c r="C85" s="73"/>
      <c r="D85" s="55" t="s">
        <v>93</v>
      </c>
      <c r="E85" s="56" t="s">
        <v>27</v>
      </c>
      <c r="F85" s="57" t="s">
        <v>94</v>
      </c>
      <c r="G85" s="58">
        <f>G87+G89+G91+G93</f>
        <v>1328</v>
      </c>
      <c r="H85" s="58">
        <f t="shared" ref="H85:K86" si="14">H87+H89+H91+H93</f>
        <v>1196</v>
      </c>
      <c r="I85" s="58">
        <f t="shared" si="14"/>
        <v>0</v>
      </c>
      <c r="J85" s="58">
        <f t="shared" si="14"/>
        <v>132</v>
      </c>
      <c r="K85" s="59">
        <f t="shared" si="14"/>
        <v>0</v>
      </c>
      <c r="L85" s="36"/>
      <c r="M85" s="71"/>
      <c r="N85" s="36"/>
      <c r="O85" s="74"/>
      <c r="P85" s="74"/>
      <c r="Q85" s="62"/>
      <c r="R85" s="85"/>
    </row>
    <row r="86" spans="3:18" s="11" customFormat="1" ht="15" customHeight="1" x14ac:dyDescent="0.2">
      <c r="C86" s="73"/>
      <c r="D86" s="55"/>
      <c r="E86" s="56" t="s">
        <v>29</v>
      </c>
      <c r="F86" s="57"/>
      <c r="G86" s="58">
        <f>G88+G90+G92+G94</f>
        <v>1216</v>
      </c>
      <c r="H86" s="58">
        <f t="shared" si="14"/>
        <v>122</v>
      </c>
      <c r="I86" s="58">
        <f t="shared" si="14"/>
        <v>303</v>
      </c>
      <c r="J86" s="58">
        <f t="shared" si="14"/>
        <v>412</v>
      </c>
      <c r="K86" s="59">
        <f t="shared" si="14"/>
        <v>379</v>
      </c>
      <c r="L86" s="36"/>
      <c r="M86" s="71"/>
      <c r="N86" s="36"/>
      <c r="O86" s="74"/>
      <c r="P86" s="74"/>
      <c r="Q86" s="62"/>
      <c r="R86" s="85"/>
    </row>
    <row r="87" spans="3:18" x14ac:dyDescent="0.2">
      <c r="C87" s="24"/>
      <c r="D87" s="65" t="s">
        <v>95</v>
      </c>
      <c r="E87" s="66" t="s">
        <v>27</v>
      </c>
      <c r="F87" s="67" t="s">
        <v>96</v>
      </c>
      <c r="G87" s="68">
        <f t="shared" ref="G87:G94" si="15">H87+I87+J87+K87</f>
        <v>2</v>
      </c>
      <c r="H87" s="68">
        <v>2</v>
      </c>
      <c r="I87" s="69">
        <v>0</v>
      </c>
      <c r="J87" s="69">
        <v>0</v>
      </c>
      <c r="K87" s="70">
        <v>0</v>
      </c>
      <c r="L87" s="60"/>
      <c r="M87" s="71"/>
      <c r="N87" s="60"/>
      <c r="O87" s="60"/>
      <c r="P87" s="60"/>
      <c r="Q87" s="40"/>
      <c r="R87" s="32"/>
    </row>
    <row r="88" spans="3:18" x14ac:dyDescent="0.2">
      <c r="C88" s="24"/>
      <c r="D88" s="65"/>
      <c r="E88" s="66" t="s">
        <v>29</v>
      </c>
      <c r="F88" s="67"/>
      <c r="G88" s="68">
        <f t="shared" si="15"/>
        <v>2</v>
      </c>
      <c r="H88" s="68">
        <v>0</v>
      </c>
      <c r="I88" s="69">
        <v>1</v>
      </c>
      <c r="J88" s="69">
        <v>1</v>
      </c>
      <c r="K88" s="70">
        <v>0</v>
      </c>
      <c r="L88" s="60"/>
      <c r="M88" s="71"/>
      <c r="N88" s="60"/>
      <c r="O88" s="60"/>
      <c r="P88" s="60"/>
      <c r="Q88" s="40"/>
      <c r="R88" s="32"/>
    </row>
    <row r="89" spans="3:18" x14ac:dyDescent="0.2">
      <c r="C89" s="24"/>
      <c r="D89" s="65" t="s">
        <v>97</v>
      </c>
      <c r="E89" s="66" t="s">
        <v>27</v>
      </c>
      <c r="F89" s="67" t="s">
        <v>98</v>
      </c>
      <c r="G89" s="68">
        <f t="shared" si="15"/>
        <v>10</v>
      </c>
      <c r="H89" s="68">
        <v>9</v>
      </c>
      <c r="I89" s="69">
        <v>0</v>
      </c>
      <c r="J89" s="69">
        <v>1</v>
      </c>
      <c r="K89" s="70">
        <v>0</v>
      </c>
      <c r="L89" s="60"/>
      <c r="M89" s="71"/>
      <c r="N89" s="60"/>
      <c r="O89" s="60"/>
      <c r="P89" s="60"/>
      <c r="Q89" s="40"/>
      <c r="R89" s="32"/>
    </row>
    <row r="90" spans="3:18" x14ac:dyDescent="0.2">
      <c r="C90" s="24"/>
      <c r="D90" s="65"/>
      <c r="E90" s="66" t="s">
        <v>29</v>
      </c>
      <c r="F90" s="67"/>
      <c r="G90" s="68">
        <f t="shared" si="15"/>
        <v>10</v>
      </c>
      <c r="H90" s="68">
        <v>1</v>
      </c>
      <c r="I90" s="69">
        <v>8</v>
      </c>
      <c r="J90" s="69">
        <v>1</v>
      </c>
      <c r="K90" s="70">
        <v>0</v>
      </c>
      <c r="L90" s="60"/>
      <c r="M90" s="71"/>
      <c r="N90" s="60"/>
      <c r="O90" s="60"/>
      <c r="P90" s="60"/>
      <c r="Q90" s="40"/>
      <c r="R90" s="32"/>
    </row>
    <row r="91" spans="3:18" x14ac:dyDescent="0.2">
      <c r="C91" s="24"/>
      <c r="D91" s="65" t="s">
        <v>99</v>
      </c>
      <c r="E91" s="66" t="s">
        <v>27</v>
      </c>
      <c r="F91" s="67" t="s">
        <v>100</v>
      </c>
      <c r="G91" s="68">
        <f t="shared" si="15"/>
        <v>3</v>
      </c>
      <c r="H91" s="68">
        <v>3</v>
      </c>
      <c r="I91" s="69">
        <v>0</v>
      </c>
      <c r="J91" s="69">
        <v>0</v>
      </c>
      <c r="K91" s="70">
        <v>0</v>
      </c>
      <c r="L91" s="60"/>
      <c r="M91" s="71"/>
      <c r="N91" s="60"/>
      <c r="O91" s="60"/>
      <c r="P91" s="60"/>
      <c r="Q91" s="40"/>
      <c r="R91" s="32"/>
    </row>
    <row r="92" spans="3:18" x14ac:dyDescent="0.2">
      <c r="C92" s="24"/>
      <c r="D92" s="65"/>
      <c r="E92" s="66" t="s">
        <v>29</v>
      </c>
      <c r="F92" s="67"/>
      <c r="G92" s="68">
        <f t="shared" si="15"/>
        <v>3</v>
      </c>
      <c r="H92" s="68">
        <v>1</v>
      </c>
      <c r="I92" s="69">
        <v>1</v>
      </c>
      <c r="J92" s="69">
        <v>1</v>
      </c>
      <c r="K92" s="70">
        <v>0</v>
      </c>
      <c r="L92" s="60"/>
      <c r="M92" s="71"/>
      <c r="N92" s="60"/>
      <c r="O92" s="60"/>
      <c r="P92" s="60"/>
      <c r="Q92" s="40"/>
      <c r="R92" s="32"/>
    </row>
    <row r="93" spans="3:18" x14ac:dyDescent="0.2">
      <c r="C93" s="24"/>
      <c r="D93" s="65" t="s">
        <v>101</v>
      </c>
      <c r="E93" s="66" t="s">
        <v>27</v>
      </c>
      <c r="F93" s="67" t="s">
        <v>102</v>
      </c>
      <c r="G93" s="68">
        <f t="shared" si="15"/>
        <v>1313</v>
      </c>
      <c r="H93" s="68">
        <v>1182</v>
      </c>
      <c r="I93" s="69">
        <v>0</v>
      </c>
      <c r="J93" s="69">
        <v>131</v>
      </c>
      <c r="K93" s="70">
        <v>0</v>
      </c>
      <c r="L93" s="60"/>
      <c r="M93" s="71"/>
      <c r="N93" s="60"/>
      <c r="O93" s="60"/>
      <c r="P93" s="60"/>
      <c r="Q93" s="40"/>
      <c r="R93" s="32"/>
    </row>
    <row r="94" spans="3:18" x14ac:dyDescent="0.2">
      <c r="C94" s="24"/>
      <c r="D94" s="65"/>
      <c r="E94" s="66" t="s">
        <v>29</v>
      </c>
      <c r="F94" s="67"/>
      <c r="G94" s="68">
        <f t="shared" si="15"/>
        <v>1201</v>
      </c>
      <c r="H94" s="68">
        <v>120</v>
      </c>
      <c r="I94" s="69">
        <v>293</v>
      </c>
      <c r="J94" s="69">
        <v>409</v>
      </c>
      <c r="K94" s="70">
        <v>379</v>
      </c>
      <c r="L94" s="60"/>
      <c r="M94" s="71"/>
      <c r="N94" s="60"/>
      <c r="O94" s="60"/>
      <c r="P94" s="60"/>
      <c r="Q94" s="40"/>
      <c r="R94" s="32"/>
    </row>
    <row r="95" spans="3:18" ht="39.75" customHeight="1" x14ac:dyDescent="0.2">
      <c r="C95" s="24"/>
      <c r="D95" s="84" t="s">
        <v>103</v>
      </c>
      <c r="E95" s="56" t="s">
        <v>27</v>
      </c>
      <c r="F95" s="57" t="s">
        <v>104</v>
      </c>
      <c r="G95" s="58">
        <f>G97+G105+G113</f>
        <v>5093</v>
      </c>
      <c r="H95" s="58">
        <f>H97+H105+H113</f>
        <v>5093</v>
      </c>
      <c r="I95" s="58">
        <f t="shared" ref="I95:K96" si="16">I97+I105+I113</f>
        <v>0</v>
      </c>
      <c r="J95" s="58">
        <f t="shared" si="16"/>
        <v>0</v>
      </c>
      <c r="K95" s="59">
        <f t="shared" si="16"/>
        <v>0</v>
      </c>
      <c r="L95" s="60"/>
      <c r="M95" s="71"/>
      <c r="N95" s="60"/>
      <c r="O95" s="60"/>
      <c r="P95" s="60"/>
      <c r="Q95" s="40"/>
      <c r="R95" s="32"/>
    </row>
    <row r="96" spans="3:18" x14ac:dyDescent="0.2">
      <c r="C96" s="24"/>
      <c r="D96" s="84"/>
      <c r="E96" s="56" t="s">
        <v>29</v>
      </c>
      <c r="F96" s="57"/>
      <c r="G96" s="58">
        <f>G98+G106+G114</f>
        <v>8534</v>
      </c>
      <c r="H96" s="58">
        <f>H98+H106+H114</f>
        <v>1500</v>
      </c>
      <c r="I96" s="58">
        <f t="shared" si="16"/>
        <v>7034</v>
      </c>
      <c r="J96" s="58">
        <f t="shared" si="16"/>
        <v>0</v>
      </c>
      <c r="K96" s="59">
        <v>0</v>
      </c>
      <c r="L96" s="60"/>
      <c r="M96" s="71"/>
      <c r="N96" s="60"/>
      <c r="O96" s="60"/>
      <c r="P96" s="60"/>
      <c r="Q96" s="40"/>
      <c r="R96" s="32"/>
    </row>
    <row r="97" spans="3:18" ht="24" x14ac:dyDescent="0.2">
      <c r="C97" s="24"/>
      <c r="D97" s="84" t="s">
        <v>105</v>
      </c>
      <c r="E97" s="56" t="s">
        <v>27</v>
      </c>
      <c r="F97" s="57" t="s">
        <v>106</v>
      </c>
      <c r="G97" s="58">
        <f>G99+G101+G103</f>
        <v>4063</v>
      </c>
      <c r="H97" s="58">
        <f>H99+H101+H103</f>
        <v>4063</v>
      </c>
      <c r="I97" s="58">
        <f t="shared" ref="I97:K98" si="17">I99+I101</f>
        <v>0</v>
      </c>
      <c r="J97" s="58">
        <f t="shared" si="17"/>
        <v>0</v>
      </c>
      <c r="K97" s="59">
        <f t="shared" si="17"/>
        <v>0</v>
      </c>
      <c r="L97" s="60"/>
      <c r="M97" s="71"/>
      <c r="N97" s="60"/>
      <c r="O97" s="60"/>
      <c r="P97" s="60"/>
      <c r="Q97" s="40"/>
      <c r="R97" s="32"/>
    </row>
    <row r="98" spans="3:18" x14ac:dyDescent="0.2">
      <c r="C98" s="24"/>
      <c r="D98" s="84"/>
      <c r="E98" s="56" t="s">
        <v>29</v>
      </c>
      <c r="F98" s="57"/>
      <c r="G98" s="58">
        <f>G100+G102+G104</f>
        <v>6170</v>
      </c>
      <c r="H98" s="58">
        <f>H100+H102+H104</f>
        <v>1080</v>
      </c>
      <c r="I98" s="58">
        <f t="shared" si="17"/>
        <v>5090</v>
      </c>
      <c r="J98" s="58">
        <v>0</v>
      </c>
      <c r="K98" s="59">
        <v>0</v>
      </c>
      <c r="L98" s="60"/>
      <c r="M98" s="71"/>
      <c r="N98" s="60"/>
      <c r="O98" s="60"/>
      <c r="P98" s="60"/>
      <c r="Q98" s="40"/>
      <c r="R98" s="32"/>
    </row>
    <row r="99" spans="3:18" x14ac:dyDescent="0.2">
      <c r="C99" s="24"/>
      <c r="D99" s="79" t="s">
        <v>107</v>
      </c>
      <c r="E99" s="66" t="s">
        <v>27</v>
      </c>
      <c r="F99" s="67" t="s">
        <v>108</v>
      </c>
      <c r="G99" s="68">
        <f>H99+I99+J99+K99</f>
        <v>616</v>
      </c>
      <c r="H99" s="68">
        <v>616</v>
      </c>
      <c r="I99" s="68">
        <v>0</v>
      </c>
      <c r="J99" s="68">
        <v>0</v>
      </c>
      <c r="K99" s="86">
        <v>0</v>
      </c>
      <c r="L99" s="60"/>
      <c r="M99" s="71"/>
      <c r="N99" s="60"/>
      <c r="O99" s="60"/>
      <c r="P99" s="60"/>
      <c r="Q99" s="40"/>
      <c r="R99" s="32"/>
    </row>
    <row r="100" spans="3:18" x14ac:dyDescent="0.2">
      <c r="C100" s="24"/>
      <c r="D100" s="79"/>
      <c r="E100" s="66" t="s">
        <v>29</v>
      </c>
      <c r="F100" s="67"/>
      <c r="G100" s="68">
        <f>H100+I100+J100+K100</f>
        <v>942</v>
      </c>
      <c r="H100" s="68">
        <v>180</v>
      </c>
      <c r="I100" s="68">
        <v>762</v>
      </c>
      <c r="J100" s="68">
        <v>0</v>
      </c>
      <c r="K100" s="86">
        <v>0</v>
      </c>
      <c r="L100" s="60"/>
      <c r="M100" s="71"/>
      <c r="N100" s="60"/>
      <c r="O100" s="60"/>
      <c r="P100" s="60"/>
      <c r="Q100" s="40"/>
      <c r="R100" s="32"/>
    </row>
    <row r="101" spans="3:18" x14ac:dyDescent="0.2">
      <c r="C101" s="24"/>
      <c r="D101" s="79" t="s">
        <v>109</v>
      </c>
      <c r="E101" s="66" t="s">
        <v>27</v>
      </c>
      <c r="F101" s="67" t="s">
        <v>110</v>
      </c>
      <c r="G101" s="68">
        <f>H101+I101+J101+K101</f>
        <v>3447</v>
      </c>
      <c r="H101" s="68">
        <v>3447</v>
      </c>
      <c r="I101" s="68">
        <v>0</v>
      </c>
      <c r="J101" s="68">
        <v>0</v>
      </c>
      <c r="K101" s="86">
        <v>0</v>
      </c>
      <c r="L101" s="60"/>
      <c r="M101" s="71"/>
      <c r="N101" s="60"/>
      <c r="O101" s="60"/>
      <c r="P101" s="60"/>
      <c r="Q101" s="40"/>
      <c r="R101" s="32"/>
    </row>
    <row r="102" spans="3:18" x14ac:dyDescent="0.2">
      <c r="C102" s="24"/>
      <c r="D102" s="79"/>
      <c r="E102" s="66" t="s">
        <v>29</v>
      </c>
      <c r="F102" s="67"/>
      <c r="G102" s="68">
        <f>H102+I102+J102+K102</f>
        <v>5228</v>
      </c>
      <c r="H102" s="68">
        <v>900</v>
      </c>
      <c r="I102" s="68">
        <v>4328</v>
      </c>
      <c r="J102" s="68">
        <v>0</v>
      </c>
      <c r="K102" s="86">
        <v>0</v>
      </c>
      <c r="L102" s="60"/>
      <c r="M102" s="71"/>
      <c r="N102" s="60"/>
      <c r="O102" s="60"/>
      <c r="P102" s="60"/>
      <c r="Q102" s="40"/>
      <c r="R102" s="32"/>
    </row>
    <row r="103" spans="3:18" x14ac:dyDescent="0.2">
      <c r="C103" s="24"/>
      <c r="D103" s="79" t="s">
        <v>111</v>
      </c>
      <c r="E103" s="66" t="s">
        <v>27</v>
      </c>
      <c r="F103" s="67" t="s">
        <v>112</v>
      </c>
      <c r="G103" s="68">
        <f>H103+I103+J103+K103</f>
        <v>0</v>
      </c>
      <c r="H103" s="68">
        <v>0</v>
      </c>
      <c r="I103" s="68">
        <v>0</v>
      </c>
      <c r="J103" s="68">
        <v>0</v>
      </c>
      <c r="K103" s="86">
        <v>0</v>
      </c>
      <c r="L103" s="60"/>
      <c r="M103" s="71"/>
      <c r="N103" s="60"/>
      <c r="O103" s="60"/>
      <c r="P103" s="60"/>
      <c r="Q103" s="40"/>
      <c r="R103" s="32"/>
    </row>
    <row r="104" spans="3:18" x14ac:dyDescent="0.2">
      <c r="C104" s="24"/>
      <c r="D104" s="79"/>
      <c r="E104" s="66" t="s">
        <v>29</v>
      </c>
      <c r="F104" s="67"/>
      <c r="G104" s="68">
        <v>0</v>
      </c>
      <c r="H104" s="68">
        <v>0</v>
      </c>
      <c r="I104" s="68">
        <v>0</v>
      </c>
      <c r="J104" s="68">
        <v>0</v>
      </c>
      <c r="K104" s="86">
        <v>0</v>
      </c>
      <c r="L104" s="60"/>
      <c r="M104" s="71"/>
      <c r="N104" s="60"/>
      <c r="O104" s="60"/>
      <c r="P104" s="60"/>
      <c r="Q104" s="40"/>
      <c r="R104" s="32"/>
    </row>
    <row r="105" spans="3:18" ht="24" x14ac:dyDescent="0.2">
      <c r="C105" s="24"/>
      <c r="D105" s="84" t="s">
        <v>113</v>
      </c>
      <c r="E105" s="56" t="s">
        <v>27</v>
      </c>
      <c r="F105" s="57" t="s">
        <v>114</v>
      </c>
      <c r="G105" s="58">
        <f t="shared" ref="G105:G111" si="18">H105+I105+J105+K105</f>
        <v>1025</v>
      </c>
      <c r="H105" s="58">
        <f t="shared" ref="H105:K106" si="19">H107+H109+H111</f>
        <v>1025</v>
      </c>
      <c r="I105" s="58">
        <f t="shared" si="19"/>
        <v>0</v>
      </c>
      <c r="J105" s="58">
        <f t="shared" si="19"/>
        <v>0</v>
      </c>
      <c r="K105" s="59">
        <f t="shared" si="19"/>
        <v>0</v>
      </c>
      <c r="L105" s="60"/>
      <c r="M105" s="71"/>
      <c r="N105" s="60"/>
      <c r="O105" s="60"/>
      <c r="P105" s="60"/>
      <c r="Q105" s="40"/>
      <c r="R105" s="32"/>
    </row>
    <row r="106" spans="3:18" x14ac:dyDescent="0.2">
      <c r="C106" s="24"/>
      <c r="D106" s="84"/>
      <c r="E106" s="56" t="s">
        <v>29</v>
      </c>
      <c r="F106" s="57"/>
      <c r="G106" s="58">
        <f t="shared" si="18"/>
        <v>2359</v>
      </c>
      <c r="H106" s="58">
        <f t="shared" si="19"/>
        <v>415</v>
      </c>
      <c r="I106" s="58">
        <f t="shared" si="19"/>
        <v>1944</v>
      </c>
      <c r="J106" s="58">
        <v>0</v>
      </c>
      <c r="K106" s="59">
        <v>0</v>
      </c>
      <c r="L106" s="60"/>
      <c r="M106" s="71"/>
      <c r="N106" s="60"/>
      <c r="O106" s="60"/>
      <c r="P106" s="60"/>
      <c r="Q106" s="40"/>
      <c r="R106" s="32"/>
    </row>
    <row r="107" spans="3:18" x14ac:dyDescent="0.2">
      <c r="C107" s="24"/>
      <c r="D107" s="79" t="s">
        <v>107</v>
      </c>
      <c r="E107" s="66" t="s">
        <v>27</v>
      </c>
      <c r="F107" s="67" t="s">
        <v>115</v>
      </c>
      <c r="G107" s="68">
        <f t="shared" si="18"/>
        <v>164</v>
      </c>
      <c r="H107" s="68">
        <v>164</v>
      </c>
      <c r="I107" s="68">
        <v>0</v>
      </c>
      <c r="J107" s="68">
        <v>0</v>
      </c>
      <c r="K107" s="86">
        <v>0</v>
      </c>
      <c r="L107" s="60"/>
      <c r="M107" s="71"/>
      <c r="N107" s="60"/>
      <c r="O107" s="60"/>
      <c r="P107" s="60"/>
      <c r="Q107" s="40"/>
      <c r="R107" s="32"/>
    </row>
    <row r="108" spans="3:18" x14ac:dyDescent="0.2">
      <c r="C108" s="24"/>
      <c r="D108" s="79"/>
      <c r="E108" s="66" t="s">
        <v>29</v>
      </c>
      <c r="F108" s="67"/>
      <c r="G108" s="68">
        <f t="shared" si="18"/>
        <v>378</v>
      </c>
      <c r="H108" s="68">
        <v>70</v>
      </c>
      <c r="I108" s="68">
        <v>308</v>
      </c>
      <c r="J108" s="68">
        <v>0</v>
      </c>
      <c r="K108" s="86">
        <v>0</v>
      </c>
      <c r="L108" s="60"/>
      <c r="M108" s="71"/>
      <c r="N108" s="60"/>
      <c r="O108" s="60"/>
      <c r="P108" s="60"/>
      <c r="Q108" s="40"/>
      <c r="R108" s="32"/>
    </row>
    <row r="109" spans="3:18" x14ac:dyDescent="0.2">
      <c r="C109" s="24"/>
      <c r="D109" s="79" t="s">
        <v>109</v>
      </c>
      <c r="E109" s="66" t="s">
        <v>27</v>
      </c>
      <c r="F109" s="67" t="s">
        <v>116</v>
      </c>
      <c r="G109" s="68">
        <f t="shared" si="18"/>
        <v>861</v>
      </c>
      <c r="H109" s="68">
        <v>861</v>
      </c>
      <c r="I109" s="68">
        <v>0</v>
      </c>
      <c r="J109" s="68">
        <v>0</v>
      </c>
      <c r="K109" s="86">
        <v>0</v>
      </c>
      <c r="L109" s="60"/>
      <c r="M109" s="71"/>
      <c r="N109" s="60"/>
      <c r="O109" s="60"/>
      <c r="P109" s="60"/>
      <c r="Q109" s="40"/>
      <c r="R109" s="32"/>
    </row>
    <row r="110" spans="3:18" x14ac:dyDescent="0.2">
      <c r="C110" s="24"/>
      <c r="D110" s="79"/>
      <c r="E110" s="66" t="s">
        <v>29</v>
      </c>
      <c r="F110" s="67"/>
      <c r="G110" s="68">
        <f t="shared" si="18"/>
        <v>1981</v>
      </c>
      <c r="H110" s="68">
        <v>345</v>
      </c>
      <c r="I110" s="68">
        <v>1636</v>
      </c>
      <c r="J110" s="68">
        <v>0</v>
      </c>
      <c r="K110" s="86">
        <v>0</v>
      </c>
      <c r="L110" s="60"/>
      <c r="M110" s="71"/>
      <c r="N110" s="60"/>
      <c r="O110" s="60"/>
      <c r="P110" s="60"/>
      <c r="Q110" s="40"/>
      <c r="R110" s="32"/>
    </row>
    <row r="111" spans="3:18" x14ac:dyDescent="0.2">
      <c r="C111" s="24"/>
      <c r="D111" s="79" t="s">
        <v>111</v>
      </c>
      <c r="E111" s="66" t="s">
        <v>27</v>
      </c>
      <c r="F111" s="67" t="s">
        <v>117</v>
      </c>
      <c r="G111" s="68">
        <f t="shared" si="18"/>
        <v>0</v>
      </c>
      <c r="H111" s="68">
        <v>0</v>
      </c>
      <c r="I111" s="68">
        <v>0</v>
      </c>
      <c r="J111" s="68">
        <v>0</v>
      </c>
      <c r="K111" s="86">
        <v>0</v>
      </c>
      <c r="L111" s="60"/>
      <c r="M111" s="71"/>
      <c r="N111" s="60"/>
      <c r="O111" s="60"/>
      <c r="P111" s="60"/>
      <c r="Q111" s="40"/>
      <c r="R111" s="32"/>
    </row>
    <row r="112" spans="3:18" x14ac:dyDescent="0.2">
      <c r="C112" s="24"/>
      <c r="D112" s="79"/>
      <c r="E112" s="66" t="s">
        <v>29</v>
      </c>
      <c r="F112" s="67"/>
      <c r="G112" s="68">
        <v>0</v>
      </c>
      <c r="H112" s="68">
        <v>0</v>
      </c>
      <c r="I112" s="68">
        <v>0</v>
      </c>
      <c r="J112" s="68">
        <v>0</v>
      </c>
      <c r="K112" s="86">
        <v>0</v>
      </c>
      <c r="L112" s="60"/>
      <c r="M112" s="71"/>
      <c r="N112" s="60"/>
      <c r="O112" s="60"/>
      <c r="P112" s="60"/>
      <c r="Q112" s="40"/>
      <c r="R112" s="32"/>
    </row>
    <row r="113" spans="3:18" x14ac:dyDescent="0.2">
      <c r="C113" s="24"/>
      <c r="D113" s="84" t="s">
        <v>118</v>
      </c>
      <c r="E113" s="56" t="s">
        <v>27</v>
      </c>
      <c r="F113" s="57" t="s">
        <v>119</v>
      </c>
      <c r="G113" s="58">
        <f>H113+I113+J113+K113</f>
        <v>5</v>
      </c>
      <c r="H113" s="58">
        <f>H115+H117+H119</f>
        <v>5</v>
      </c>
      <c r="I113" s="58">
        <f>I115+I117+I119</f>
        <v>0</v>
      </c>
      <c r="J113" s="58">
        <f>J115+J117+J119</f>
        <v>0</v>
      </c>
      <c r="K113" s="59">
        <f>K115+K117+K119</f>
        <v>0</v>
      </c>
      <c r="L113" s="60"/>
      <c r="M113" s="71"/>
      <c r="N113" s="60"/>
      <c r="O113" s="60"/>
      <c r="P113" s="60"/>
      <c r="Q113" s="40"/>
      <c r="R113" s="32"/>
    </row>
    <row r="114" spans="3:18" x14ac:dyDescent="0.2">
      <c r="C114" s="24"/>
      <c r="D114" s="84"/>
      <c r="E114" s="56" t="s">
        <v>29</v>
      </c>
      <c r="F114" s="57"/>
      <c r="G114" s="58">
        <f>G116+G118</f>
        <v>5</v>
      </c>
      <c r="H114" s="58">
        <f t="shared" ref="H114" si="20">H116+H118</f>
        <v>5</v>
      </c>
      <c r="I114" s="58">
        <v>0</v>
      </c>
      <c r="J114" s="58">
        <v>0</v>
      </c>
      <c r="K114" s="59">
        <v>0</v>
      </c>
      <c r="L114" s="60"/>
      <c r="M114" s="71"/>
      <c r="N114" s="60"/>
      <c r="O114" s="60"/>
      <c r="P114" s="60"/>
      <c r="Q114" s="40"/>
      <c r="R114" s="32"/>
    </row>
    <row r="115" spans="3:18" x14ac:dyDescent="0.2">
      <c r="C115" s="24"/>
      <c r="D115" s="79" t="s">
        <v>120</v>
      </c>
      <c r="E115" s="66" t="s">
        <v>27</v>
      </c>
      <c r="F115" s="67" t="s">
        <v>121</v>
      </c>
      <c r="G115" s="68">
        <f>H115+I115+J115+K115</f>
        <v>5</v>
      </c>
      <c r="H115" s="68">
        <v>5</v>
      </c>
      <c r="I115" s="69">
        <v>0</v>
      </c>
      <c r="J115" s="69">
        <v>0</v>
      </c>
      <c r="K115" s="70">
        <v>0</v>
      </c>
      <c r="L115" s="60"/>
      <c r="M115" s="71"/>
      <c r="N115" s="60"/>
      <c r="O115" s="60"/>
      <c r="P115" s="60"/>
      <c r="Q115" s="40"/>
      <c r="R115" s="32"/>
    </row>
    <row r="116" spans="3:18" x14ac:dyDescent="0.2">
      <c r="C116" s="24"/>
      <c r="D116" s="79"/>
      <c r="E116" s="66" t="s">
        <v>29</v>
      </c>
      <c r="F116" s="67"/>
      <c r="G116" s="68">
        <f>H116+I116+J116+K116</f>
        <v>5</v>
      </c>
      <c r="H116" s="68">
        <v>5</v>
      </c>
      <c r="I116" s="69">
        <v>0</v>
      </c>
      <c r="J116" s="69">
        <v>0</v>
      </c>
      <c r="K116" s="70">
        <v>0</v>
      </c>
      <c r="L116" s="60"/>
      <c r="M116" s="71"/>
      <c r="N116" s="60"/>
      <c r="O116" s="60"/>
      <c r="P116" s="60"/>
      <c r="Q116" s="40"/>
      <c r="R116" s="32"/>
    </row>
    <row r="117" spans="3:18" x14ac:dyDescent="0.2">
      <c r="C117" s="24"/>
      <c r="D117" s="79" t="s">
        <v>109</v>
      </c>
      <c r="E117" s="66" t="s">
        <v>27</v>
      </c>
      <c r="F117" s="67" t="s">
        <v>122</v>
      </c>
      <c r="G117" s="68">
        <f>H117+I117+J117+K117</f>
        <v>0</v>
      </c>
      <c r="H117" s="68">
        <v>0</v>
      </c>
      <c r="I117" s="69">
        <v>0</v>
      </c>
      <c r="J117" s="69">
        <v>0</v>
      </c>
      <c r="K117" s="70">
        <v>0</v>
      </c>
      <c r="L117" s="60"/>
      <c r="M117" s="71"/>
      <c r="N117" s="60"/>
      <c r="O117" s="60"/>
      <c r="P117" s="60"/>
      <c r="Q117" s="40"/>
      <c r="R117" s="32"/>
    </row>
    <row r="118" spans="3:18" x14ac:dyDescent="0.2">
      <c r="C118" s="24"/>
      <c r="D118" s="79"/>
      <c r="E118" s="66" t="s">
        <v>29</v>
      </c>
      <c r="F118" s="67"/>
      <c r="G118" s="68">
        <v>0</v>
      </c>
      <c r="H118" s="68">
        <v>0</v>
      </c>
      <c r="I118" s="69">
        <v>0</v>
      </c>
      <c r="J118" s="69">
        <v>0</v>
      </c>
      <c r="K118" s="70">
        <v>0</v>
      </c>
      <c r="L118" s="60"/>
      <c r="M118" s="71"/>
      <c r="N118" s="60"/>
      <c r="O118" s="60"/>
      <c r="P118" s="60"/>
      <c r="Q118" s="40"/>
      <c r="R118" s="32"/>
    </row>
    <row r="119" spans="3:18" x14ac:dyDescent="0.2">
      <c r="C119" s="24"/>
      <c r="D119" s="79" t="s">
        <v>111</v>
      </c>
      <c r="E119" s="66" t="s">
        <v>27</v>
      </c>
      <c r="F119" s="67" t="s">
        <v>123</v>
      </c>
      <c r="G119" s="68">
        <f>H119+I119+J119+K119</f>
        <v>0</v>
      </c>
      <c r="H119" s="68">
        <v>0</v>
      </c>
      <c r="I119" s="69">
        <v>0</v>
      </c>
      <c r="J119" s="69">
        <v>0</v>
      </c>
      <c r="K119" s="70">
        <v>0</v>
      </c>
      <c r="L119" s="60"/>
      <c r="M119" s="71"/>
      <c r="N119" s="60"/>
      <c r="O119" s="60"/>
      <c r="P119" s="60"/>
      <c r="Q119" s="40"/>
      <c r="R119" s="32"/>
    </row>
    <row r="120" spans="3:18" x14ac:dyDescent="0.2">
      <c r="C120" s="24"/>
      <c r="D120" s="79"/>
      <c r="E120" s="66" t="s">
        <v>29</v>
      </c>
      <c r="F120" s="67"/>
      <c r="G120" s="68">
        <v>0</v>
      </c>
      <c r="H120" s="68">
        <v>0</v>
      </c>
      <c r="I120" s="69">
        <v>0</v>
      </c>
      <c r="J120" s="69">
        <v>0</v>
      </c>
      <c r="K120" s="70">
        <v>0</v>
      </c>
      <c r="L120" s="60"/>
      <c r="M120" s="71"/>
      <c r="N120" s="60"/>
      <c r="O120" s="60"/>
      <c r="P120" s="60"/>
      <c r="Q120" s="40"/>
      <c r="R120" s="32"/>
    </row>
    <row r="121" spans="3:18" x14ac:dyDescent="0.2">
      <c r="C121" s="24"/>
      <c r="D121" s="84" t="s">
        <v>124</v>
      </c>
      <c r="E121" s="56" t="s">
        <v>27</v>
      </c>
      <c r="F121" s="61">
        <v>59</v>
      </c>
      <c r="G121" s="58">
        <f>G123</f>
        <v>150</v>
      </c>
      <c r="H121" s="58">
        <f t="shared" ref="H121:K122" si="21">H123</f>
        <v>150</v>
      </c>
      <c r="I121" s="58">
        <f t="shared" si="21"/>
        <v>0</v>
      </c>
      <c r="J121" s="58">
        <f t="shared" si="21"/>
        <v>0</v>
      </c>
      <c r="K121" s="59">
        <f t="shared" si="21"/>
        <v>0</v>
      </c>
      <c r="L121" s="60"/>
      <c r="M121" s="71"/>
      <c r="N121" s="60"/>
      <c r="O121" s="60"/>
      <c r="P121" s="60"/>
      <c r="Q121" s="40"/>
      <c r="R121" s="32"/>
    </row>
    <row r="122" spans="3:18" x14ac:dyDescent="0.2">
      <c r="C122" s="24"/>
      <c r="D122" s="84"/>
      <c r="E122" s="56" t="s">
        <v>29</v>
      </c>
      <c r="F122" s="57"/>
      <c r="G122" s="58">
        <f>G124</f>
        <v>150</v>
      </c>
      <c r="H122" s="58">
        <f t="shared" si="21"/>
        <v>29</v>
      </c>
      <c r="I122" s="58">
        <f t="shared" si="21"/>
        <v>35</v>
      </c>
      <c r="J122" s="58">
        <f t="shared" si="21"/>
        <v>45</v>
      </c>
      <c r="K122" s="59">
        <f t="shared" si="21"/>
        <v>41</v>
      </c>
      <c r="L122" s="60"/>
      <c r="M122" s="71"/>
      <c r="N122" s="60"/>
      <c r="O122" s="60"/>
      <c r="P122" s="60"/>
      <c r="Q122" s="40"/>
      <c r="R122" s="32"/>
    </row>
    <row r="123" spans="3:18" x14ac:dyDescent="0.2">
      <c r="C123" s="24"/>
      <c r="D123" s="79" t="s">
        <v>125</v>
      </c>
      <c r="E123" s="66" t="s">
        <v>27</v>
      </c>
      <c r="F123" s="67" t="s">
        <v>126</v>
      </c>
      <c r="G123" s="68">
        <f>H123+I123+J123+K123</f>
        <v>150</v>
      </c>
      <c r="H123" s="68">
        <v>150</v>
      </c>
      <c r="I123" s="69">
        <v>0</v>
      </c>
      <c r="J123" s="69">
        <v>0</v>
      </c>
      <c r="K123" s="70">
        <v>0</v>
      </c>
      <c r="L123" s="60"/>
      <c r="M123" s="71"/>
      <c r="N123" s="60"/>
      <c r="O123" s="60"/>
      <c r="P123" s="60"/>
      <c r="Q123" s="40"/>
      <c r="R123" s="32"/>
    </row>
    <row r="124" spans="3:18" x14ac:dyDescent="0.2">
      <c r="C124" s="24"/>
      <c r="D124" s="79"/>
      <c r="E124" s="66" t="s">
        <v>29</v>
      </c>
      <c r="F124" s="67"/>
      <c r="G124" s="68">
        <f>H124+I124+J124+K124</f>
        <v>150</v>
      </c>
      <c r="H124" s="68">
        <v>29</v>
      </c>
      <c r="I124" s="69">
        <v>35</v>
      </c>
      <c r="J124" s="69">
        <v>45</v>
      </c>
      <c r="K124" s="70">
        <v>41</v>
      </c>
      <c r="L124" s="60"/>
      <c r="M124" s="71"/>
      <c r="N124" s="60"/>
      <c r="O124" s="60"/>
      <c r="P124" s="60"/>
      <c r="Q124" s="40"/>
      <c r="R124" s="32"/>
    </row>
    <row r="125" spans="3:18" s="11" customFormat="1" x14ac:dyDescent="0.2">
      <c r="C125" s="73"/>
      <c r="D125" s="55" t="s">
        <v>127</v>
      </c>
      <c r="E125" s="56" t="s">
        <v>27</v>
      </c>
      <c r="F125" s="57" t="s">
        <v>128</v>
      </c>
      <c r="G125" s="58">
        <f t="shared" ref="G125:K128" si="22">G127</f>
        <v>90</v>
      </c>
      <c r="H125" s="58">
        <f t="shared" si="22"/>
        <v>0</v>
      </c>
      <c r="I125" s="58">
        <f t="shared" si="22"/>
        <v>0</v>
      </c>
      <c r="J125" s="58">
        <f t="shared" si="22"/>
        <v>90</v>
      </c>
      <c r="K125" s="59">
        <f t="shared" si="22"/>
        <v>0</v>
      </c>
      <c r="L125" s="36"/>
      <c r="M125" s="37"/>
      <c r="N125" s="36"/>
      <c r="O125" s="74"/>
      <c r="P125" s="74"/>
      <c r="Q125" s="64"/>
      <c r="R125" s="85"/>
    </row>
    <row r="126" spans="3:18" s="11" customFormat="1" x14ac:dyDescent="0.2">
      <c r="C126" s="73"/>
      <c r="D126" s="55"/>
      <c r="E126" s="56" t="s">
        <v>29</v>
      </c>
      <c r="F126" s="57"/>
      <c r="G126" s="58">
        <f t="shared" si="22"/>
        <v>90</v>
      </c>
      <c r="H126" s="58">
        <f>H128</f>
        <v>0</v>
      </c>
      <c r="I126" s="58">
        <f>I128</f>
        <v>0</v>
      </c>
      <c r="J126" s="58">
        <f t="shared" si="22"/>
        <v>90</v>
      </c>
      <c r="K126" s="59">
        <f t="shared" si="22"/>
        <v>0</v>
      </c>
      <c r="L126" s="36"/>
      <c r="M126" s="37"/>
      <c r="N126" s="36"/>
      <c r="O126" s="74"/>
      <c r="P126" s="74"/>
      <c r="Q126" s="64"/>
      <c r="R126" s="85"/>
    </row>
    <row r="127" spans="3:18" ht="15" customHeight="1" x14ac:dyDescent="0.2">
      <c r="C127" s="24"/>
      <c r="D127" s="55" t="s">
        <v>129</v>
      </c>
      <c r="E127" s="56" t="s">
        <v>27</v>
      </c>
      <c r="F127" s="61">
        <v>71</v>
      </c>
      <c r="G127" s="58">
        <f t="shared" ref="G127:G134" si="23">H127+I127+J127+K127</f>
        <v>90</v>
      </c>
      <c r="H127" s="58">
        <f>H129</f>
        <v>0</v>
      </c>
      <c r="I127" s="58">
        <f t="shared" ref="I127:K127" si="24">I129</f>
        <v>0</v>
      </c>
      <c r="J127" s="58">
        <f t="shared" si="24"/>
        <v>90</v>
      </c>
      <c r="K127" s="59">
        <f t="shared" si="24"/>
        <v>0</v>
      </c>
      <c r="L127" s="87"/>
      <c r="M127" s="71"/>
      <c r="N127" s="87"/>
      <c r="O127" s="60"/>
      <c r="P127" s="60"/>
      <c r="Q127" s="40"/>
      <c r="R127" s="32"/>
    </row>
    <row r="128" spans="3:18" ht="15" customHeight="1" x14ac:dyDescent="0.2">
      <c r="C128" s="24"/>
      <c r="D128" s="55"/>
      <c r="E128" s="56" t="s">
        <v>29</v>
      </c>
      <c r="F128" s="61"/>
      <c r="G128" s="58">
        <f t="shared" si="23"/>
        <v>90</v>
      </c>
      <c r="H128" s="58">
        <f>H130</f>
        <v>0</v>
      </c>
      <c r="I128" s="58">
        <f>I130</f>
        <v>0</v>
      </c>
      <c r="J128" s="58">
        <f t="shared" si="22"/>
        <v>90</v>
      </c>
      <c r="K128" s="59">
        <f t="shared" si="22"/>
        <v>0</v>
      </c>
      <c r="L128" s="87"/>
      <c r="M128" s="71"/>
      <c r="N128" s="87"/>
      <c r="O128" s="60"/>
      <c r="P128" s="60"/>
      <c r="Q128" s="40"/>
      <c r="R128" s="32"/>
    </row>
    <row r="129" spans="3:18" ht="16.5" customHeight="1" x14ac:dyDescent="0.2">
      <c r="C129" s="24"/>
      <c r="D129" s="55" t="s">
        <v>130</v>
      </c>
      <c r="E129" s="56" t="s">
        <v>27</v>
      </c>
      <c r="F129" s="57" t="s">
        <v>131</v>
      </c>
      <c r="G129" s="58">
        <f t="shared" si="23"/>
        <v>90</v>
      </c>
      <c r="H129" s="58">
        <f>H131+H133</f>
        <v>0</v>
      </c>
      <c r="I129" s="58">
        <f t="shared" ref="I129:K129" si="25">I131+I133</f>
        <v>0</v>
      </c>
      <c r="J129" s="58">
        <f>J131+J133</f>
        <v>90</v>
      </c>
      <c r="K129" s="59">
        <f t="shared" si="25"/>
        <v>0</v>
      </c>
      <c r="L129" s="87"/>
      <c r="M129" s="71"/>
      <c r="N129" s="87"/>
      <c r="O129" s="60"/>
      <c r="P129" s="60"/>
      <c r="Q129" s="40"/>
      <c r="R129" s="32"/>
    </row>
    <row r="130" spans="3:18" ht="16.5" customHeight="1" x14ac:dyDescent="0.2">
      <c r="C130" s="24"/>
      <c r="D130" s="55"/>
      <c r="E130" s="56" t="s">
        <v>29</v>
      </c>
      <c r="F130" s="57"/>
      <c r="G130" s="58">
        <f t="shared" si="23"/>
        <v>90</v>
      </c>
      <c r="H130" s="58">
        <f>SUM(H132:H132)</f>
        <v>0</v>
      </c>
      <c r="I130" s="58">
        <f>SUM(I132:I132)</f>
        <v>0</v>
      </c>
      <c r="J130" s="58">
        <f>J132+J134</f>
        <v>90</v>
      </c>
      <c r="K130" s="59">
        <f>SUM(K132:K132)</f>
        <v>0</v>
      </c>
      <c r="L130" s="87"/>
      <c r="M130" s="71"/>
      <c r="N130" s="87"/>
      <c r="O130" s="60"/>
      <c r="P130" s="60"/>
      <c r="Q130" s="40"/>
      <c r="R130" s="32"/>
    </row>
    <row r="131" spans="3:18" ht="14.25" customHeight="1" x14ac:dyDescent="0.2">
      <c r="C131" s="88"/>
      <c r="D131" s="65" t="s">
        <v>132</v>
      </c>
      <c r="E131" s="66" t="s">
        <v>27</v>
      </c>
      <c r="F131" s="67" t="s">
        <v>133</v>
      </c>
      <c r="G131" s="68">
        <f t="shared" si="23"/>
        <v>80</v>
      </c>
      <c r="H131" s="68">
        <v>0</v>
      </c>
      <c r="I131" s="69">
        <v>0</v>
      </c>
      <c r="J131" s="69">
        <v>80</v>
      </c>
      <c r="K131" s="70">
        <v>0</v>
      </c>
      <c r="L131" s="60"/>
      <c r="M131" s="71"/>
      <c r="N131" s="60"/>
      <c r="O131" s="60"/>
      <c r="P131" s="60"/>
      <c r="Q131" s="40"/>
      <c r="R131" s="32"/>
    </row>
    <row r="132" spans="3:18" ht="15" customHeight="1" x14ac:dyDescent="0.2">
      <c r="C132" s="24"/>
      <c r="D132" s="89"/>
      <c r="E132" s="66" t="s">
        <v>29</v>
      </c>
      <c r="F132" s="78"/>
      <c r="G132" s="68">
        <f t="shared" si="23"/>
        <v>80</v>
      </c>
      <c r="H132" s="69">
        <v>0</v>
      </c>
      <c r="I132" s="69">
        <v>0</v>
      </c>
      <c r="J132" s="69">
        <v>80</v>
      </c>
      <c r="K132" s="70">
        <v>0</v>
      </c>
      <c r="L132" s="60"/>
      <c r="M132" s="90"/>
      <c r="N132" s="60"/>
      <c r="O132" s="60"/>
      <c r="P132" s="60"/>
      <c r="Q132" s="40"/>
      <c r="R132" s="32"/>
    </row>
    <row r="133" spans="3:18" ht="15" customHeight="1" x14ac:dyDescent="0.2">
      <c r="C133" s="24"/>
      <c r="D133" s="65" t="s">
        <v>93</v>
      </c>
      <c r="E133" s="66" t="s">
        <v>27</v>
      </c>
      <c r="F133" s="67" t="s">
        <v>134</v>
      </c>
      <c r="G133" s="68">
        <f t="shared" si="23"/>
        <v>10</v>
      </c>
      <c r="H133" s="68">
        <v>0</v>
      </c>
      <c r="I133" s="69">
        <v>0</v>
      </c>
      <c r="J133" s="69">
        <v>10</v>
      </c>
      <c r="K133" s="70">
        <v>0</v>
      </c>
      <c r="L133" s="60"/>
      <c r="M133" s="90"/>
      <c r="N133" s="60"/>
      <c r="O133" s="60"/>
      <c r="P133" s="60"/>
      <c r="Q133" s="40"/>
      <c r="R133" s="32"/>
    </row>
    <row r="134" spans="3:18" ht="15" customHeight="1" thickBot="1" x14ac:dyDescent="0.25">
      <c r="C134" s="24"/>
      <c r="D134" s="91"/>
      <c r="E134" s="92" t="s">
        <v>29</v>
      </c>
      <c r="F134" s="93"/>
      <c r="G134" s="94">
        <f t="shared" si="23"/>
        <v>10</v>
      </c>
      <c r="H134" s="95">
        <v>0</v>
      </c>
      <c r="I134" s="95">
        <v>0</v>
      </c>
      <c r="J134" s="95">
        <v>10</v>
      </c>
      <c r="K134" s="96">
        <v>0</v>
      </c>
      <c r="L134" s="60"/>
      <c r="M134" s="90"/>
      <c r="N134" s="60"/>
      <c r="O134" s="60"/>
      <c r="P134" s="60"/>
      <c r="Q134" s="40"/>
      <c r="R134" s="32"/>
    </row>
    <row r="135" spans="3:18" ht="15" customHeight="1" x14ac:dyDescent="0.2">
      <c r="C135" s="24"/>
      <c r="D135" s="97"/>
      <c r="E135" s="98"/>
      <c r="F135" s="97"/>
      <c r="G135" s="99"/>
      <c r="H135" s="100"/>
      <c r="I135" s="100"/>
      <c r="J135" s="100"/>
      <c r="K135" s="60"/>
      <c r="L135" s="60"/>
      <c r="M135" s="90"/>
      <c r="N135" s="60"/>
      <c r="O135" s="60"/>
      <c r="P135" s="60"/>
      <c r="Q135" s="40"/>
      <c r="R135" s="32"/>
    </row>
    <row r="136" spans="3:18" ht="15" customHeight="1" x14ac:dyDescent="0.2">
      <c r="C136" s="24"/>
      <c r="D136" s="97"/>
      <c r="E136" s="98"/>
      <c r="F136" s="97"/>
      <c r="G136" s="99"/>
      <c r="H136" s="100"/>
      <c r="I136" s="100"/>
      <c r="J136" s="100"/>
      <c r="K136" s="60"/>
      <c r="L136" s="60"/>
      <c r="M136" s="90"/>
      <c r="N136" s="60"/>
      <c r="O136" s="60"/>
      <c r="P136" s="60"/>
      <c r="Q136" s="40"/>
      <c r="R136" s="32"/>
    </row>
    <row r="137" spans="3:18" x14ac:dyDescent="0.2">
      <c r="D137" s="32"/>
      <c r="E137" s="32"/>
      <c r="F137" s="32"/>
      <c r="G137" s="101"/>
      <c r="H137" s="101"/>
      <c r="I137" s="101"/>
      <c r="J137" s="101"/>
      <c r="K137" s="102"/>
    </row>
    <row r="138" spans="3:18" ht="15" x14ac:dyDescent="0.25">
      <c r="D138" s="14" t="s">
        <v>9</v>
      </c>
      <c r="E138" s="32"/>
      <c r="F138" s="32"/>
      <c r="G138" s="101"/>
      <c r="H138" s="101"/>
      <c r="I138" s="101"/>
      <c r="J138" s="101"/>
      <c r="K138" s="102"/>
    </row>
    <row r="139" spans="3:18" ht="15" x14ac:dyDescent="0.25">
      <c r="D139" s="14" t="s">
        <v>10</v>
      </c>
    </row>
    <row r="140" spans="3:18" ht="16.5" thickBot="1" x14ac:dyDescent="0.3">
      <c r="D140" s="25" t="s">
        <v>135</v>
      </c>
      <c r="E140" s="25"/>
      <c r="F140" s="26"/>
      <c r="G140" s="26"/>
      <c r="H140" s="27"/>
      <c r="I140" s="27"/>
      <c r="J140" s="27"/>
      <c r="K140" s="27"/>
    </row>
    <row r="141" spans="3:18" ht="12.75" customHeight="1" x14ac:dyDescent="0.2">
      <c r="D141" s="142" t="s">
        <v>12</v>
      </c>
      <c r="E141" s="132"/>
      <c r="F141" s="144" t="s">
        <v>13</v>
      </c>
      <c r="G141" s="134" t="s">
        <v>136</v>
      </c>
      <c r="H141" s="136" t="s">
        <v>15</v>
      </c>
      <c r="I141" s="136" t="s">
        <v>16</v>
      </c>
      <c r="J141" s="138" t="s">
        <v>17</v>
      </c>
      <c r="K141" s="147" t="s">
        <v>18</v>
      </c>
    </row>
    <row r="142" spans="3:18" ht="34.5" customHeight="1" thickBot="1" x14ac:dyDescent="0.25">
      <c r="D142" s="143"/>
      <c r="E142" s="133"/>
      <c r="F142" s="145"/>
      <c r="G142" s="135"/>
      <c r="H142" s="137"/>
      <c r="I142" s="137"/>
      <c r="J142" s="139"/>
      <c r="K142" s="148"/>
    </row>
    <row r="143" spans="3:18" ht="13.5" thickBot="1" x14ac:dyDescent="0.25">
      <c r="D143" s="41" t="s">
        <v>19</v>
      </c>
      <c r="E143" s="42"/>
      <c r="F143" s="43" t="s">
        <v>20</v>
      </c>
      <c r="G143" s="44" t="s">
        <v>21</v>
      </c>
      <c r="H143" s="44" t="s">
        <v>22</v>
      </c>
      <c r="I143" s="44" t="s">
        <v>23</v>
      </c>
      <c r="J143" s="44" t="s">
        <v>24</v>
      </c>
      <c r="K143" s="45" t="s">
        <v>25</v>
      </c>
    </row>
    <row r="144" spans="3:18" s="5" customFormat="1" ht="24" x14ac:dyDescent="0.2">
      <c r="C144"/>
      <c r="D144" s="103" t="s">
        <v>137</v>
      </c>
      <c r="E144" s="104" t="s">
        <v>27</v>
      </c>
      <c r="F144" s="105" t="s">
        <v>138</v>
      </c>
      <c r="G144" s="53">
        <f t="shared" ref="G144:K149" si="26">G146</f>
        <v>10</v>
      </c>
      <c r="H144" s="53">
        <f t="shared" si="26"/>
        <v>0</v>
      </c>
      <c r="I144" s="53">
        <f t="shared" si="26"/>
        <v>10</v>
      </c>
      <c r="J144" s="53">
        <f t="shared" si="26"/>
        <v>0</v>
      </c>
      <c r="K144" s="54">
        <f t="shared" si="26"/>
        <v>0</v>
      </c>
      <c r="M144" s="6"/>
      <c r="N144"/>
      <c r="O144"/>
      <c r="P144"/>
      <c r="Q144"/>
      <c r="R144"/>
    </row>
    <row r="145" spans="3:18" s="5" customFormat="1" x14ac:dyDescent="0.2">
      <c r="C145"/>
      <c r="D145" s="106"/>
      <c r="E145" s="107" t="s">
        <v>29</v>
      </c>
      <c r="F145" s="61"/>
      <c r="G145" s="58">
        <f t="shared" si="26"/>
        <v>10</v>
      </c>
      <c r="H145" s="58">
        <f t="shared" si="26"/>
        <v>0</v>
      </c>
      <c r="I145" s="58">
        <f t="shared" si="26"/>
        <v>10</v>
      </c>
      <c r="J145" s="58">
        <f t="shared" si="26"/>
        <v>0</v>
      </c>
      <c r="K145" s="59">
        <f t="shared" si="26"/>
        <v>0</v>
      </c>
      <c r="M145" s="6"/>
      <c r="N145"/>
      <c r="O145"/>
      <c r="P145"/>
      <c r="Q145"/>
      <c r="R145"/>
    </row>
    <row r="146" spans="3:18" s="5" customFormat="1" x14ac:dyDescent="0.2">
      <c r="C146"/>
      <c r="D146" s="108" t="s">
        <v>30</v>
      </c>
      <c r="E146" s="107" t="s">
        <v>27</v>
      </c>
      <c r="F146" s="61" t="s">
        <v>139</v>
      </c>
      <c r="G146" s="58">
        <f t="shared" si="26"/>
        <v>10</v>
      </c>
      <c r="H146" s="58">
        <f t="shared" si="26"/>
        <v>0</v>
      </c>
      <c r="I146" s="58">
        <f t="shared" si="26"/>
        <v>10</v>
      </c>
      <c r="J146" s="58">
        <f t="shared" si="26"/>
        <v>0</v>
      </c>
      <c r="K146" s="59">
        <f t="shared" si="26"/>
        <v>0</v>
      </c>
      <c r="M146" s="6"/>
      <c r="N146"/>
      <c r="O146"/>
      <c r="P146"/>
      <c r="Q146"/>
      <c r="R146"/>
    </row>
    <row r="147" spans="3:18" s="5" customFormat="1" x14ac:dyDescent="0.2">
      <c r="C147"/>
      <c r="D147" s="108"/>
      <c r="E147" s="107" t="s">
        <v>29</v>
      </c>
      <c r="F147" s="61"/>
      <c r="G147" s="58">
        <f t="shared" si="26"/>
        <v>10</v>
      </c>
      <c r="H147" s="58">
        <f t="shared" si="26"/>
        <v>0</v>
      </c>
      <c r="I147" s="58">
        <f t="shared" si="26"/>
        <v>10</v>
      </c>
      <c r="J147" s="58">
        <f t="shared" si="26"/>
        <v>0</v>
      </c>
      <c r="K147" s="59">
        <f t="shared" si="26"/>
        <v>0</v>
      </c>
      <c r="M147" s="6"/>
      <c r="N147"/>
      <c r="O147"/>
      <c r="P147"/>
      <c r="Q147"/>
      <c r="R147"/>
    </row>
    <row r="148" spans="3:18" s="5" customFormat="1" ht="36" x14ac:dyDescent="0.2">
      <c r="C148"/>
      <c r="D148" s="109" t="s">
        <v>103</v>
      </c>
      <c r="E148" s="107" t="s">
        <v>27</v>
      </c>
      <c r="F148" s="61" t="s">
        <v>104</v>
      </c>
      <c r="G148" s="58">
        <f t="shared" si="26"/>
        <v>10</v>
      </c>
      <c r="H148" s="58">
        <f t="shared" si="26"/>
        <v>0</v>
      </c>
      <c r="I148" s="58">
        <f t="shared" si="26"/>
        <v>10</v>
      </c>
      <c r="J148" s="58">
        <f t="shared" si="26"/>
        <v>0</v>
      </c>
      <c r="K148" s="59">
        <f t="shared" si="26"/>
        <v>0</v>
      </c>
      <c r="M148" s="6"/>
      <c r="N148"/>
      <c r="O148"/>
      <c r="P148"/>
      <c r="Q148"/>
      <c r="R148"/>
    </row>
    <row r="149" spans="3:18" s="5" customFormat="1" x14ac:dyDescent="0.2">
      <c r="C149"/>
      <c r="D149" s="109"/>
      <c r="E149" s="107" t="s">
        <v>29</v>
      </c>
      <c r="F149" s="61"/>
      <c r="G149" s="58">
        <f t="shared" si="26"/>
        <v>10</v>
      </c>
      <c r="H149" s="58">
        <v>0</v>
      </c>
      <c r="I149" s="58">
        <f t="shared" si="26"/>
        <v>10</v>
      </c>
      <c r="J149" s="58">
        <v>0</v>
      </c>
      <c r="K149" s="59">
        <v>0</v>
      </c>
      <c r="M149" s="6"/>
      <c r="N149"/>
      <c r="O149"/>
      <c r="P149"/>
      <c r="Q149"/>
      <c r="R149"/>
    </row>
    <row r="150" spans="3:18" s="5" customFormat="1" x14ac:dyDescent="0.2">
      <c r="C150"/>
      <c r="D150" s="109" t="s">
        <v>118</v>
      </c>
      <c r="E150" s="107" t="s">
        <v>27</v>
      </c>
      <c r="F150" s="61" t="s">
        <v>119</v>
      </c>
      <c r="G150" s="58">
        <f>G154</f>
        <v>10</v>
      </c>
      <c r="H150" s="58">
        <f t="shared" ref="H150:K151" si="27">H154</f>
        <v>0</v>
      </c>
      <c r="I150" s="58">
        <f t="shared" si="27"/>
        <v>10</v>
      </c>
      <c r="J150" s="58">
        <f t="shared" si="27"/>
        <v>0</v>
      </c>
      <c r="K150" s="59">
        <f t="shared" si="27"/>
        <v>0</v>
      </c>
      <c r="M150" s="6"/>
      <c r="N150"/>
      <c r="O150"/>
      <c r="P150"/>
      <c r="Q150"/>
      <c r="R150"/>
    </row>
    <row r="151" spans="3:18" s="5" customFormat="1" x14ac:dyDescent="0.2">
      <c r="C151"/>
      <c r="D151" s="109"/>
      <c r="E151" s="107" t="s">
        <v>29</v>
      </c>
      <c r="F151" s="61"/>
      <c r="G151" s="58">
        <f>G155</f>
        <v>10</v>
      </c>
      <c r="H151" s="58">
        <f t="shared" si="27"/>
        <v>0</v>
      </c>
      <c r="I151" s="58">
        <f t="shared" si="27"/>
        <v>10</v>
      </c>
      <c r="J151" s="58">
        <f t="shared" si="27"/>
        <v>0</v>
      </c>
      <c r="K151" s="59">
        <f t="shared" si="27"/>
        <v>0</v>
      </c>
      <c r="M151" s="6"/>
      <c r="N151"/>
      <c r="O151"/>
      <c r="P151"/>
      <c r="Q151"/>
      <c r="R151"/>
    </row>
    <row r="152" spans="3:18" s="5" customFormat="1" x14ac:dyDescent="0.2">
      <c r="C152"/>
      <c r="D152" s="110" t="s">
        <v>120</v>
      </c>
      <c r="E152" s="107" t="s">
        <v>27</v>
      </c>
      <c r="F152" s="78" t="s">
        <v>121</v>
      </c>
      <c r="G152" s="68">
        <f>H152+I152+J152+K152</f>
        <v>0</v>
      </c>
      <c r="H152" s="68">
        <v>0</v>
      </c>
      <c r="I152" s="69">
        <v>0</v>
      </c>
      <c r="J152" s="69">
        <v>0</v>
      </c>
      <c r="K152" s="70">
        <v>0</v>
      </c>
      <c r="M152" s="6"/>
      <c r="N152"/>
      <c r="O152"/>
      <c r="P152"/>
      <c r="Q152"/>
      <c r="R152"/>
    </row>
    <row r="153" spans="3:18" s="5" customFormat="1" x14ac:dyDescent="0.2">
      <c r="C153"/>
      <c r="D153" s="110"/>
      <c r="E153" s="107" t="s">
        <v>29</v>
      </c>
      <c r="F153" s="78"/>
      <c r="G153" s="68">
        <v>0</v>
      </c>
      <c r="H153" s="68">
        <v>0</v>
      </c>
      <c r="I153" s="69">
        <v>0</v>
      </c>
      <c r="J153" s="69">
        <v>0</v>
      </c>
      <c r="K153" s="70">
        <v>0</v>
      </c>
      <c r="M153" s="6"/>
      <c r="N153"/>
      <c r="O153"/>
      <c r="P153"/>
      <c r="Q153"/>
      <c r="R153"/>
    </row>
    <row r="154" spans="3:18" s="5" customFormat="1" x14ac:dyDescent="0.2">
      <c r="C154"/>
      <c r="D154" s="110" t="s">
        <v>109</v>
      </c>
      <c r="E154" s="107" t="s">
        <v>27</v>
      </c>
      <c r="F154" s="78" t="s">
        <v>122</v>
      </c>
      <c r="G154" s="68">
        <f>H154+I154+J154+K154</f>
        <v>10</v>
      </c>
      <c r="H154" s="68">
        <v>0</v>
      </c>
      <c r="I154" s="68">
        <v>10</v>
      </c>
      <c r="J154" s="68">
        <v>0</v>
      </c>
      <c r="K154" s="86">
        <v>0</v>
      </c>
      <c r="M154" s="6"/>
      <c r="N154"/>
      <c r="O154"/>
      <c r="P154"/>
      <c r="Q154"/>
      <c r="R154"/>
    </row>
    <row r="155" spans="3:18" s="5" customFormat="1" x14ac:dyDescent="0.2">
      <c r="C155"/>
      <c r="D155" s="110"/>
      <c r="E155" s="107" t="s">
        <v>29</v>
      </c>
      <c r="F155" s="78"/>
      <c r="G155" s="68">
        <f>H155+I155+J155+K155</f>
        <v>10</v>
      </c>
      <c r="H155" s="68">
        <v>0</v>
      </c>
      <c r="I155" s="68">
        <v>10</v>
      </c>
      <c r="J155" s="68">
        <v>0</v>
      </c>
      <c r="K155" s="86">
        <v>0</v>
      </c>
      <c r="M155" s="6"/>
      <c r="N155"/>
      <c r="O155"/>
      <c r="P155"/>
      <c r="Q155"/>
      <c r="R155"/>
    </row>
    <row r="156" spans="3:18" s="5" customFormat="1" x14ac:dyDescent="0.2">
      <c r="C156"/>
      <c r="D156" s="110" t="s">
        <v>111</v>
      </c>
      <c r="E156" s="107" t="s">
        <v>27</v>
      </c>
      <c r="F156" s="78" t="s">
        <v>123</v>
      </c>
      <c r="G156" s="68">
        <f>H156+I156+J156+K156</f>
        <v>0</v>
      </c>
      <c r="H156" s="68">
        <v>0</v>
      </c>
      <c r="I156" s="69">
        <v>0</v>
      </c>
      <c r="J156" s="69">
        <v>0</v>
      </c>
      <c r="K156" s="70">
        <v>0</v>
      </c>
      <c r="M156" s="6"/>
      <c r="N156"/>
      <c r="O156"/>
      <c r="P156"/>
      <c r="Q156"/>
      <c r="R156"/>
    </row>
    <row r="157" spans="3:18" s="5" customFormat="1" ht="13.5" thickBot="1" x14ac:dyDescent="0.25">
      <c r="C157"/>
      <c r="D157" s="111"/>
      <c r="E157" s="112" t="s">
        <v>29</v>
      </c>
      <c r="F157" s="93"/>
      <c r="G157" s="94">
        <v>0</v>
      </c>
      <c r="H157" s="94">
        <v>0</v>
      </c>
      <c r="I157" s="95">
        <v>0</v>
      </c>
      <c r="J157" s="95">
        <v>0</v>
      </c>
      <c r="K157" s="96">
        <v>0</v>
      </c>
      <c r="M157" s="6"/>
      <c r="N157"/>
      <c r="O157"/>
      <c r="P157"/>
      <c r="Q157"/>
      <c r="R157"/>
    </row>
    <row r="158" spans="3:18" s="5" customFormat="1" x14ac:dyDescent="0.2">
      <c r="C158"/>
      <c r="D158" s="113"/>
      <c r="E158" s="113"/>
      <c r="F158" s="97"/>
      <c r="G158" s="99"/>
      <c r="H158" s="99"/>
      <c r="I158" s="60"/>
      <c r="J158" s="60"/>
      <c r="K158" s="60"/>
      <c r="M158" s="6"/>
      <c r="N158"/>
      <c r="O158"/>
      <c r="P158"/>
      <c r="Q158"/>
      <c r="R158"/>
    </row>
    <row r="159" spans="3:18" s="5" customFormat="1" ht="25.5" customHeight="1" x14ac:dyDescent="0.2">
      <c r="C159"/>
      <c r="D159" s="114"/>
      <c r="E159" s="114"/>
      <c r="F159" s="115"/>
      <c r="G159" s="115"/>
      <c r="H159" s="116"/>
      <c r="I159" s="117"/>
      <c r="J159" s="149"/>
      <c r="K159" s="149"/>
      <c r="L159" s="118"/>
      <c r="M159" s="6"/>
      <c r="N159"/>
      <c r="O159"/>
      <c r="P159"/>
      <c r="Q159"/>
      <c r="R159"/>
    </row>
    <row r="160" spans="3:18" s="5" customFormat="1" ht="12.75" customHeight="1" x14ac:dyDescent="0.2">
      <c r="C160"/>
      <c r="D160" s="114"/>
      <c r="E160" s="114"/>
      <c r="F160" s="115"/>
      <c r="G160" s="115"/>
      <c r="H160" s="116"/>
      <c r="I160" s="117"/>
      <c r="J160" s="149"/>
      <c r="K160" s="149"/>
      <c r="L160" s="117"/>
      <c r="M160" s="6"/>
      <c r="N160"/>
      <c r="O160"/>
      <c r="P160"/>
      <c r="Q160"/>
      <c r="R160"/>
    </row>
    <row r="161" spans="3:18" s="5" customFormat="1" ht="12.75" customHeight="1" x14ac:dyDescent="0.2">
      <c r="C161"/>
      <c r="D161" s="114"/>
      <c r="E161" s="114"/>
      <c r="F161" s="115"/>
      <c r="G161" s="115"/>
      <c r="H161" s="116"/>
      <c r="I161" s="117"/>
      <c r="J161" s="119"/>
      <c r="K161" s="119"/>
      <c r="L161" s="117"/>
      <c r="M161" s="6"/>
      <c r="N161"/>
      <c r="O161"/>
      <c r="P161"/>
      <c r="Q161"/>
      <c r="R161"/>
    </row>
    <row r="162" spans="3:18" s="5" customFormat="1" ht="12.75" customHeight="1" x14ac:dyDescent="0.2">
      <c r="C162"/>
      <c r="D162" s="114"/>
      <c r="E162" s="114"/>
      <c r="F162" s="115"/>
      <c r="G162" s="115"/>
      <c r="H162" s="116"/>
      <c r="I162" s="117"/>
      <c r="J162" s="119"/>
      <c r="K162" s="119"/>
      <c r="L162" s="117"/>
      <c r="M162" s="6"/>
      <c r="N162"/>
      <c r="O162"/>
      <c r="P162"/>
      <c r="Q162"/>
      <c r="R162"/>
    </row>
    <row r="163" spans="3:18" s="5" customFormat="1" ht="12.75" customHeight="1" x14ac:dyDescent="0.2">
      <c r="C163"/>
      <c r="D163" s="114"/>
      <c r="E163" s="114"/>
      <c r="F163" s="115"/>
      <c r="G163" s="115"/>
      <c r="H163" s="116"/>
      <c r="I163" s="117"/>
      <c r="J163" s="119"/>
      <c r="K163" s="119"/>
      <c r="L163" s="117"/>
      <c r="M163" s="6"/>
      <c r="N163"/>
      <c r="O163"/>
      <c r="P163"/>
      <c r="Q163"/>
      <c r="R163"/>
    </row>
    <row r="164" spans="3:18" s="5" customFormat="1" ht="12.75" customHeight="1" x14ac:dyDescent="0.2">
      <c r="C164"/>
      <c r="D164" s="115"/>
      <c r="E164" s="115"/>
      <c r="F164" s="115"/>
      <c r="G164" s="115"/>
      <c r="H164" s="116"/>
      <c r="I164" s="117"/>
      <c r="J164" s="120"/>
      <c r="K164" s="149"/>
      <c r="L164" s="149"/>
      <c r="M164" s="6"/>
      <c r="N164"/>
      <c r="O164"/>
      <c r="P164"/>
      <c r="Q164"/>
      <c r="R164"/>
    </row>
    <row r="165" spans="3:18" s="5" customFormat="1" ht="14.25" x14ac:dyDescent="0.2">
      <c r="C165"/>
      <c r="D165" s="115"/>
      <c r="E165" s="146"/>
      <c r="F165" s="146"/>
      <c r="G165" s="146"/>
      <c r="H165" s="146"/>
      <c r="I165" s="117"/>
      <c r="J165" s="120"/>
      <c r="K165" s="119"/>
      <c r="L165" s="119"/>
      <c r="M165" s="6"/>
      <c r="N165"/>
      <c r="O165"/>
      <c r="P165"/>
      <c r="Q165"/>
      <c r="R165"/>
    </row>
    <row r="166" spans="3:18" s="5" customFormat="1" ht="14.25" x14ac:dyDescent="0.2">
      <c r="C166"/>
      <c r="D166" s="115"/>
      <c r="E166" s="146"/>
      <c r="F166" s="146"/>
      <c r="G166" s="146"/>
      <c r="H166" s="146"/>
      <c r="I166" s="117"/>
      <c r="J166" s="120"/>
      <c r="K166" s="119"/>
      <c r="L166" s="119"/>
      <c r="M166" s="6"/>
      <c r="N166"/>
      <c r="O166"/>
      <c r="P166"/>
      <c r="Q166"/>
      <c r="R166"/>
    </row>
    <row r="167" spans="3:18" s="5" customFormat="1" x14ac:dyDescent="0.2">
      <c r="C167"/>
      <c r="D167" s="115"/>
      <c r="E167" s="115"/>
      <c r="F167" s="115"/>
      <c r="G167" s="115"/>
      <c r="H167" s="116"/>
      <c r="I167" s="117"/>
      <c r="J167" s="120"/>
      <c r="K167" s="119"/>
      <c r="L167" s="119"/>
      <c r="M167" s="6"/>
      <c r="N167"/>
      <c r="O167"/>
      <c r="P167"/>
      <c r="Q167"/>
      <c r="R167"/>
    </row>
    <row r="168" spans="3:18" s="5" customFormat="1" x14ac:dyDescent="0.2">
      <c r="C168"/>
      <c r="D168" s="115"/>
      <c r="E168" s="115"/>
      <c r="F168" s="115"/>
      <c r="G168" s="115"/>
      <c r="H168" s="116"/>
      <c r="I168" s="117"/>
      <c r="J168" s="120"/>
      <c r="K168" s="119"/>
      <c r="L168" s="119"/>
      <c r="M168" s="6"/>
      <c r="N168"/>
      <c r="O168"/>
      <c r="P168"/>
      <c r="Q168"/>
      <c r="R168"/>
    </row>
    <row r="169" spans="3:18" s="5" customFormat="1" x14ac:dyDescent="0.2">
      <c r="C169"/>
      <c r="D169" s="114"/>
      <c r="E169" s="114"/>
      <c r="F169" s="115"/>
      <c r="G169" s="115"/>
      <c r="H169" s="121"/>
      <c r="I169" s="122"/>
      <c r="J169" s="122"/>
      <c r="K169" s="122"/>
      <c r="L169" s="123"/>
      <c r="M169" s="6"/>
      <c r="N169"/>
      <c r="O169"/>
      <c r="P169"/>
      <c r="Q169"/>
      <c r="R169"/>
    </row>
    <row r="170" spans="3:18" s="5" customFormat="1" x14ac:dyDescent="0.2">
      <c r="C170"/>
      <c r="D170" s="114"/>
      <c r="E170" s="114"/>
      <c r="F170" s="115"/>
      <c r="G170" s="115"/>
      <c r="H170" s="124"/>
      <c r="I170" s="124"/>
      <c r="J170" s="124"/>
      <c r="K170" s="124"/>
      <c r="L170" s="125"/>
      <c r="M170" s="6"/>
      <c r="N170"/>
      <c r="O170"/>
      <c r="P170"/>
      <c r="Q170"/>
      <c r="R170"/>
    </row>
    <row r="171" spans="3:18" s="5" customFormat="1" x14ac:dyDescent="0.2">
      <c r="C171"/>
      <c r="D171" s="126"/>
      <c r="E171" s="126"/>
      <c r="F171" s="97"/>
      <c r="G171" s="127"/>
      <c r="H171" s="100"/>
      <c r="I171" s="100"/>
      <c r="J171" s="124"/>
      <c r="K171" s="124"/>
      <c r="L171" s="125"/>
      <c r="M171" s="6"/>
      <c r="N171"/>
      <c r="O171"/>
      <c r="P171"/>
      <c r="Q171"/>
      <c r="R171"/>
    </row>
    <row r="172" spans="3:18" s="5" customFormat="1" x14ac:dyDescent="0.2">
      <c r="C172"/>
      <c r="D172" s="32"/>
      <c r="E172" s="32"/>
      <c r="F172" s="32"/>
      <c r="G172" s="101"/>
      <c r="H172" s="101"/>
      <c r="I172" s="101"/>
      <c r="J172" s="102"/>
      <c r="K172" s="60"/>
      <c r="M172" s="6"/>
      <c r="N172"/>
      <c r="O172"/>
      <c r="P172"/>
      <c r="Q172"/>
      <c r="R172"/>
    </row>
    <row r="173" spans="3:18" s="5" customFormat="1" x14ac:dyDescent="0.2">
      <c r="C173"/>
      <c r="D173" s="32"/>
      <c r="E173" s="32"/>
      <c r="F173" s="32"/>
      <c r="G173" s="101"/>
      <c r="H173" s="101"/>
      <c r="I173" s="101"/>
      <c r="J173" s="101"/>
      <c r="K173" s="102"/>
      <c r="M173" s="6"/>
      <c r="N173"/>
      <c r="O173"/>
      <c r="P173"/>
      <c r="Q173"/>
      <c r="R173"/>
    </row>
  </sheetData>
  <mergeCells count="30">
    <mergeCell ref="E166:H166"/>
    <mergeCell ref="J141:J142"/>
    <mergeCell ref="K141:K142"/>
    <mergeCell ref="J159:K159"/>
    <mergeCell ref="J160:K160"/>
    <mergeCell ref="K164:L164"/>
    <mergeCell ref="E165:H165"/>
    <mergeCell ref="I141:I142"/>
    <mergeCell ref="D141:D142"/>
    <mergeCell ref="E141:E142"/>
    <mergeCell ref="F141:F142"/>
    <mergeCell ref="G141:G142"/>
    <mergeCell ref="H141:H142"/>
    <mergeCell ref="D11:K11"/>
    <mergeCell ref="D16:D17"/>
    <mergeCell ref="E16:E17"/>
    <mergeCell ref="F16:F17"/>
    <mergeCell ref="G16:G17"/>
    <mergeCell ref="H16:H17"/>
    <mergeCell ref="I16:I17"/>
    <mergeCell ref="J16:J17"/>
    <mergeCell ref="K16:K17"/>
    <mergeCell ref="D10:K10"/>
    <mergeCell ref="F3:K3"/>
    <mergeCell ref="F4:K4"/>
    <mergeCell ref="F5:K5"/>
    <mergeCell ref="F6:K6"/>
    <mergeCell ref="F7:K7"/>
    <mergeCell ref="Q8:W8"/>
    <mergeCell ref="Q9:W9"/>
  </mergeCells>
  <pageMargins left="1.1811023622047245" right="0" top="0" bottom="0.59055118110236227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ANFP 2019</vt:lpstr>
      <vt:lpstr>'Buget ANFP 2019'!Print_Area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2019-09-16T05:24:12Z</dcterms:created>
  <dcterms:modified xsi:type="dcterms:W3CDTF">2019-09-23T09:20:03Z</dcterms:modified>
</cp:coreProperties>
</file>