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025"/>
  </bookViews>
  <sheets>
    <sheet name="Buget 2020 " sheetId="1" r:id="rId1"/>
  </sheets>
  <definedNames>
    <definedName name="_xlnm.Print_Area" localSheetId="0">'Buget 2020 '!$D$1:$N$149</definedName>
    <definedName name="_xlnm.Print_Titles" localSheetId="0">'Buget 2020 '!$18:$20</definedName>
  </definedNames>
  <calcPr calcId="145621"/>
</workbook>
</file>

<file path=xl/calcChain.xml><?xml version="1.0" encoding="utf-8"?>
<calcChain xmlns="http://schemas.openxmlformats.org/spreadsheetml/2006/main">
  <c r="H133" i="1" l="1"/>
  <c r="H134" i="1"/>
  <c r="J128" i="1" l="1"/>
  <c r="K128" i="1"/>
  <c r="J127" i="1"/>
  <c r="K127" i="1"/>
  <c r="I132" i="1"/>
  <c r="J132" i="1"/>
  <c r="K132" i="1"/>
  <c r="I131" i="1"/>
  <c r="J131" i="1"/>
  <c r="K131" i="1"/>
  <c r="I43" i="1" l="1"/>
  <c r="M40" i="1"/>
  <c r="M39" i="1"/>
  <c r="I40" i="1"/>
  <c r="M88" i="1" l="1"/>
  <c r="N136" i="1"/>
  <c r="L136" i="1"/>
  <c r="H136" i="1" s="1"/>
  <c r="H132" i="1" s="1"/>
  <c r="G136" i="1"/>
  <c r="N135" i="1"/>
  <c r="L135" i="1"/>
  <c r="G135" i="1"/>
  <c r="N134" i="1"/>
  <c r="L134" i="1"/>
  <c r="L132" i="1" s="1"/>
  <c r="G134" i="1"/>
  <c r="G132" i="1" s="1"/>
  <c r="N133" i="1"/>
  <c r="N131" i="1" s="1"/>
  <c r="N129" i="1" s="1"/>
  <c r="N127" i="1" s="1"/>
  <c r="L133" i="1"/>
  <c r="G133" i="1"/>
  <c r="G131" i="1" s="1"/>
  <c r="N132" i="1"/>
  <c r="N130" i="1" s="1"/>
  <c r="N128" i="1" s="1"/>
  <c r="M132" i="1"/>
  <c r="M130" i="1" s="1"/>
  <c r="M128" i="1" s="1"/>
  <c r="I130" i="1"/>
  <c r="I128" i="1" s="1"/>
  <c r="M131" i="1"/>
  <c r="J129" i="1"/>
  <c r="I129" i="1"/>
  <c r="I127" i="1" s="1"/>
  <c r="K130" i="1"/>
  <c r="J130" i="1"/>
  <c r="M129" i="1"/>
  <c r="M127" i="1" s="1"/>
  <c r="K129" i="1"/>
  <c r="G126" i="1"/>
  <c r="G125" i="1"/>
  <c r="N124" i="1"/>
  <c r="M124" i="1"/>
  <c r="L124" i="1"/>
  <c r="K124" i="1"/>
  <c r="J124" i="1"/>
  <c r="I124" i="1"/>
  <c r="H124" i="1"/>
  <c r="G124" i="1"/>
  <c r="N123" i="1"/>
  <c r="M123" i="1"/>
  <c r="L123" i="1"/>
  <c r="K123" i="1"/>
  <c r="J123" i="1"/>
  <c r="I123" i="1"/>
  <c r="H123" i="1"/>
  <c r="G123" i="1"/>
  <c r="L121" i="1"/>
  <c r="G121" i="1"/>
  <c r="L119" i="1"/>
  <c r="G119" i="1"/>
  <c r="G118" i="1"/>
  <c r="G117" i="1"/>
  <c r="I116" i="1"/>
  <c r="H116" i="1"/>
  <c r="G116" i="1"/>
  <c r="N115" i="1"/>
  <c r="M115" i="1"/>
  <c r="K115" i="1"/>
  <c r="J115" i="1"/>
  <c r="I115" i="1"/>
  <c r="G113" i="1"/>
  <c r="G112" i="1"/>
  <c r="G111" i="1"/>
  <c r="G110" i="1"/>
  <c r="G109" i="1"/>
  <c r="J108" i="1"/>
  <c r="J98" i="1" s="1"/>
  <c r="I108" i="1"/>
  <c r="H108" i="1"/>
  <c r="N107" i="1"/>
  <c r="M107" i="1"/>
  <c r="L107" i="1"/>
  <c r="K107" i="1"/>
  <c r="J107" i="1"/>
  <c r="I107" i="1"/>
  <c r="H107" i="1"/>
  <c r="H97" i="1" s="1"/>
  <c r="G105" i="1"/>
  <c r="G104" i="1"/>
  <c r="G103" i="1"/>
  <c r="G102" i="1"/>
  <c r="G101" i="1"/>
  <c r="G99" i="1" s="1"/>
  <c r="J100" i="1"/>
  <c r="I100" i="1"/>
  <c r="N99" i="1"/>
  <c r="M99" i="1"/>
  <c r="L99" i="1"/>
  <c r="K99" i="1"/>
  <c r="J99" i="1"/>
  <c r="J97" i="1" s="1"/>
  <c r="I99" i="1"/>
  <c r="H99" i="1"/>
  <c r="K98" i="1"/>
  <c r="L97" i="1"/>
  <c r="N96" i="1"/>
  <c r="L96" i="1"/>
  <c r="H96" i="1" s="1"/>
  <c r="G96" i="1"/>
  <c r="N95" i="1"/>
  <c r="L95" i="1"/>
  <c r="G95" i="1"/>
  <c r="N94" i="1"/>
  <c r="H94" i="1"/>
  <c r="G94" i="1"/>
  <c r="N93" i="1"/>
  <c r="H93" i="1" s="1"/>
  <c r="G93" i="1"/>
  <c r="N92" i="1"/>
  <c r="L92" i="1"/>
  <c r="G92" i="1"/>
  <c r="N91" i="1"/>
  <c r="L91" i="1"/>
  <c r="H91" i="1" s="1"/>
  <c r="G91" i="1"/>
  <c r="N90" i="1"/>
  <c r="H90" i="1" s="1"/>
  <c r="G90" i="1"/>
  <c r="N89" i="1"/>
  <c r="G89" i="1"/>
  <c r="K88" i="1"/>
  <c r="J88" i="1"/>
  <c r="I88" i="1"/>
  <c r="M87" i="1"/>
  <c r="K87" i="1"/>
  <c r="J87" i="1"/>
  <c r="I87" i="1"/>
  <c r="N86" i="1"/>
  <c r="L86" i="1"/>
  <c r="H86" i="1" s="1"/>
  <c r="G86" i="1"/>
  <c r="N85" i="1"/>
  <c r="L85" i="1"/>
  <c r="H85" i="1" s="1"/>
  <c r="G85" i="1"/>
  <c r="N84" i="1"/>
  <c r="H84" i="1" s="1"/>
  <c r="G84" i="1"/>
  <c r="N83" i="1"/>
  <c r="H83" i="1" s="1"/>
  <c r="G83" i="1"/>
  <c r="N82" i="1"/>
  <c r="H82" i="1"/>
  <c r="G82" i="1"/>
  <c r="N81" i="1"/>
  <c r="H81" i="1" s="1"/>
  <c r="G81" i="1"/>
  <c r="N80" i="1"/>
  <c r="L80" i="1"/>
  <c r="H80" i="1" s="1"/>
  <c r="G80" i="1"/>
  <c r="N79" i="1"/>
  <c r="L79" i="1"/>
  <c r="H79" i="1" s="1"/>
  <c r="G79" i="1"/>
  <c r="N78" i="1"/>
  <c r="L78" i="1"/>
  <c r="G78" i="1"/>
  <c r="N77" i="1"/>
  <c r="L77" i="1"/>
  <c r="H77" i="1" s="1"/>
  <c r="G77" i="1"/>
  <c r="M76" i="1"/>
  <c r="N76" i="1" s="1"/>
  <c r="K76" i="1"/>
  <c r="J76" i="1"/>
  <c r="I76" i="1"/>
  <c r="M75" i="1"/>
  <c r="N75" i="1" s="1"/>
  <c r="K75" i="1"/>
  <c r="J75" i="1"/>
  <c r="I75" i="1"/>
  <c r="N74" i="1"/>
  <c r="L74" i="1"/>
  <c r="G74" i="1"/>
  <c r="G72" i="1" s="1"/>
  <c r="N73" i="1"/>
  <c r="L73" i="1"/>
  <c r="H73" i="1" s="1"/>
  <c r="H71" i="1" s="1"/>
  <c r="G73" i="1"/>
  <c r="G71" i="1" s="1"/>
  <c r="N72" i="1"/>
  <c r="M72" i="1"/>
  <c r="K72" i="1"/>
  <c r="J72" i="1"/>
  <c r="I72" i="1"/>
  <c r="N71" i="1"/>
  <c r="M71" i="1"/>
  <c r="K71" i="1"/>
  <c r="J71" i="1"/>
  <c r="I71" i="1"/>
  <c r="N70" i="1"/>
  <c r="L70" i="1"/>
  <c r="G70" i="1"/>
  <c r="N69" i="1"/>
  <c r="L69" i="1"/>
  <c r="H69" i="1" s="1"/>
  <c r="G69" i="1"/>
  <c r="N68" i="1"/>
  <c r="H68" i="1"/>
  <c r="G68" i="1"/>
  <c r="N67" i="1"/>
  <c r="H67" i="1" s="1"/>
  <c r="G67" i="1"/>
  <c r="N66" i="1"/>
  <c r="L66" i="1"/>
  <c r="H66" i="1" s="1"/>
  <c r="G66" i="1"/>
  <c r="N65" i="1"/>
  <c r="L65" i="1"/>
  <c r="H65" i="1" s="1"/>
  <c r="G65" i="1"/>
  <c r="N64" i="1"/>
  <c r="L64" i="1"/>
  <c r="G64" i="1"/>
  <c r="N63" i="1"/>
  <c r="L63" i="1"/>
  <c r="G63" i="1"/>
  <c r="N62" i="1"/>
  <c r="H62" i="1"/>
  <c r="G62" i="1"/>
  <c r="N61" i="1"/>
  <c r="G61" i="1"/>
  <c r="N60" i="1"/>
  <c r="L60" i="1"/>
  <c r="G60" i="1"/>
  <c r="N59" i="1"/>
  <c r="L59" i="1"/>
  <c r="H59" i="1" s="1"/>
  <c r="G59" i="1"/>
  <c r="N58" i="1"/>
  <c r="H58" i="1"/>
  <c r="G58" i="1"/>
  <c r="N57" i="1"/>
  <c r="H57" i="1" s="1"/>
  <c r="G57" i="1"/>
  <c r="N56" i="1"/>
  <c r="L56" i="1"/>
  <c r="H56" i="1" s="1"/>
  <c r="G56" i="1"/>
  <c r="N55" i="1"/>
  <c r="L55" i="1"/>
  <c r="H55" i="1" s="1"/>
  <c r="G55" i="1"/>
  <c r="H54" i="1"/>
  <c r="G54" i="1"/>
  <c r="N53" i="1"/>
  <c r="L53" i="1"/>
  <c r="H53" i="1" s="1"/>
  <c r="G53" i="1"/>
  <c r="N52" i="1"/>
  <c r="L52" i="1"/>
  <c r="H52" i="1" s="1"/>
  <c r="G52" i="1"/>
  <c r="N51" i="1"/>
  <c r="L51" i="1"/>
  <c r="G51" i="1"/>
  <c r="M50" i="1"/>
  <c r="M48" i="1" s="1"/>
  <c r="K50" i="1"/>
  <c r="J50" i="1"/>
  <c r="I50" i="1"/>
  <c r="I48" i="1" s="1"/>
  <c r="M49" i="1"/>
  <c r="M47" i="1" s="1"/>
  <c r="K49" i="1"/>
  <c r="J49" i="1"/>
  <c r="I49" i="1"/>
  <c r="J48" i="1"/>
  <c r="J47" i="1"/>
  <c r="I47" i="1"/>
  <c r="H46" i="1"/>
  <c r="G46" i="1"/>
  <c r="G44" i="1" s="1"/>
  <c r="H45" i="1"/>
  <c r="H43" i="1" s="1"/>
  <c r="G45" i="1"/>
  <c r="G43" i="1" s="1"/>
  <c r="M44" i="1"/>
  <c r="K44" i="1"/>
  <c r="J44" i="1"/>
  <c r="I44" i="1"/>
  <c r="H44" i="1"/>
  <c r="M43" i="1"/>
  <c r="K43" i="1"/>
  <c r="J43" i="1"/>
  <c r="H42" i="1"/>
  <c r="H40" i="1" s="1"/>
  <c r="G42" i="1"/>
  <c r="H41" i="1"/>
  <c r="G41" i="1"/>
  <c r="K40" i="1"/>
  <c r="J40" i="1"/>
  <c r="G40" i="1"/>
  <c r="L39" i="1"/>
  <c r="H39" i="1" s="1"/>
  <c r="K39" i="1"/>
  <c r="J39" i="1"/>
  <c r="I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H28" i="1" s="1"/>
  <c r="H26" i="1" s="1"/>
  <c r="G32" i="1"/>
  <c r="H31" i="1"/>
  <c r="H27" i="1" s="1"/>
  <c r="G31" i="1"/>
  <c r="G30" i="1"/>
  <c r="G29" i="1"/>
  <c r="M28" i="1"/>
  <c r="L28" i="1"/>
  <c r="K28" i="1"/>
  <c r="J28" i="1"/>
  <c r="I28" i="1"/>
  <c r="M27" i="1"/>
  <c r="M25" i="1" s="1"/>
  <c r="K27" i="1"/>
  <c r="J27" i="1"/>
  <c r="J25" i="1" s="1"/>
  <c r="I27" i="1"/>
  <c r="K25" i="1"/>
  <c r="L131" i="1" l="1"/>
  <c r="L129" i="1" s="1"/>
  <c r="L127" i="1" s="1"/>
  <c r="G129" i="1"/>
  <c r="G127" i="1" s="1"/>
  <c r="G130" i="1"/>
  <c r="G128" i="1" s="1"/>
  <c r="G27" i="1"/>
  <c r="G25" i="1" s="1"/>
  <c r="M26" i="1"/>
  <c r="M24" i="1" s="1"/>
  <c r="M22" i="1" s="1"/>
  <c r="H51" i="1"/>
  <c r="H64" i="1"/>
  <c r="G100" i="1"/>
  <c r="G98" i="1" s="1"/>
  <c r="J23" i="1"/>
  <c r="J21" i="1" s="1"/>
  <c r="K47" i="1"/>
  <c r="K23" i="1"/>
  <c r="K21" i="1" s="1"/>
  <c r="K48" i="1"/>
  <c r="K97" i="1"/>
  <c r="G107" i="1"/>
  <c r="M97" i="1"/>
  <c r="M23" i="1"/>
  <c r="M21" i="1" s="1"/>
  <c r="I25" i="1"/>
  <c r="I23" i="1" s="1"/>
  <c r="I21" i="1" s="1"/>
  <c r="G50" i="1"/>
  <c r="G48" i="1" s="1"/>
  <c r="H60" i="1"/>
  <c r="H50" i="1" s="1"/>
  <c r="H63" i="1"/>
  <c r="H70" i="1"/>
  <c r="L75" i="1"/>
  <c r="L76" i="1"/>
  <c r="H76" i="1" s="1"/>
  <c r="H78" i="1"/>
  <c r="N87" i="1"/>
  <c r="G87" i="1"/>
  <c r="H92" i="1"/>
  <c r="H88" i="1" s="1"/>
  <c r="H95" i="1"/>
  <c r="I98" i="1"/>
  <c r="H25" i="1"/>
  <c r="G49" i="1"/>
  <c r="N50" i="1"/>
  <c r="H74" i="1"/>
  <c r="H72" i="1" s="1"/>
  <c r="I97" i="1"/>
  <c r="N49" i="1"/>
  <c r="N47" i="1" s="1"/>
  <c r="N23" i="1" s="1"/>
  <c r="N21" i="1" s="1"/>
  <c r="N88" i="1"/>
  <c r="G88" i="1"/>
  <c r="G115" i="1"/>
  <c r="G97" i="1" s="1"/>
  <c r="N97" i="1"/>
  <c r="G28" i="1"/>
  <c r="G26" i="1" s="1"/>
  <c r="K26" i="1"/>
  <c r="I26" i="1"/>
  <c r="I24" i="1" s="1"/>
  <c r="H75" i="1"/>
  <c r="L130" i="1"/>
  <c r="L128" i="1" s="1"/>
  <c r="G75" i="1"/>
  <c r="G76" i="1"/>
  <c r="G108" i="1"/>
  <c r="J26" i="1"/>
  <c r="J24" i="1" s="1"/>
  <c r="J22" i="1" s="1"/>
  <c r="L49" i="1"/>
  <c r="L50" i="1"/>
  <c r="H61" i="1"/>
  <c r="L71" i="1"/>
  <c r="L72" i="1"/>
  <c r="L87" i="1"/>
  <c r="L88" i="1"/>
  <c r="H89" i="1"/>
  <c r="H135" i="1"/>
  <c r="H131" i="1" s="1"/>
  <c r="I22" i="1" l="1"/>
  <c r="K24" i="1"/>
  <c r="K22" i="1" s="1"/>
  <c r="H87" i="1"/>
  <c r="G24" i="1"/>
  <c r="G22" i="1" s="1"/>
  <c r="N48" i="1"/>
  <c r="N24" i="1" s="1"/>
  <c r="N22" i="1" s="1"/>
  <c r="G47" i="1"/>
  <c r="G23" i="1" s="1"/>
  <c r="G21" i="1" s="1"/>
  <c r="H49" i="1"/>
  <c r="L47" i="1"/>
  <c r="H130" i="1"/>
  <c r="H128" i="1" s="1"/>
  <c r="H129" i="1"/>
  <c r="H127" i="1" s="1"/>
  <c r="L48" i="1"/>
  <c r="L24" i="1" l="1"/>
  <c r="L22" i="1" s="1"/>
  <c r="H48" i="1"/>
  <c r="H24" i="1" s="1"/>
  <c r="H22" i="1" s="1"/>
  <c r="H47" i="1"/>
  <c r="H23" i="1" s="1"/>
  <c r="H21" i="1" s="1"/>
  <c r="L23" i="1"/>
  <c r="L21" i="1" s="1"/>
</calcChain>
</file>

<file path=xl/sharedStrings.xml><?xml version="1.0" encoding="utf-8"?>
<sst xmlns="http://schemas.openxmlformats.org/spreadsheetml/2006/main" count="261" uniqueCount="139">
  <si>
    <t xml:space="preserve">MINISTERUL LUCRĂRILOR PUBLICE, DEZVOLTĂRII ȘI ADMINISTRAȚIEI </t>
  </si>
  <si>
    <t>Nr……………………/……………………………..</t>
  </si>
  <si>
    <t>APROB,</t>
  </si>
  <si>
    <t>ORDONATOR PRINCIPAL DE CREDITE</t>
  </si>
  <si>
    <t>MINISTRUL LUCRĂRILOR PUBLICE, DEZVOLTĂRII ȘI ADMINISTRAȚIEI</t>
  </si>
  <si>
    <t>ION ȘTEFAN</t>
  </si>
  <si>
    <t>BUGET PE ANUL 2020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</si>
  <si>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</si>
  <si>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</si>
  <si>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</si>
  <si>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</si>
  <si>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</si>
  <si>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</si>
  <si>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</si>
  <si>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Din care sume retinute 10%</t>
  </si>
  <si>
    <t>Trim I</t>
  </si>
  <si>
    <t>Trim II</t>
  </si>
  <si>
    <t>Trim III</t>
  </si>
  <si>
    <t>Trim IV</t>
  </si>
  <si>
    <t>A</t>
  </si>
  <si>
    <t>B</t>
  </si>
  <si>
    <t>2=4+5+6+8</t>
  </si>
  <si>
    <t>3=7+9</t>
  </si>
  <si>
    <t>4</t>
  </si>
  <si>
    <t>5</t>
  </si>
  <si>
    <t>6</t>
  </si>
  <si>
    <t>7</t>
  </si>
  <si>
    <t>8</t>
  </si>
  <si>
    <t>9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</si>
  <si>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</si>
  <si>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</si>
  <si>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</si>
  <si>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</si>
  <si>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</si>
  <si>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</si>
  <si>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</si>
  <si>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</si>
  <si>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</si>
  <si>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</si>
  <si>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</si>
  <si>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</si>
  <si>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</si>
  <si>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</si>
  <si>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</si>
  <si>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</si>
  <si>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</si>
  <si>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</si>
  <si>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</si>
  <si>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</si>
  <si>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</si>
  <si>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</si>
  <si>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</si>
  <si>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</si>
  <si>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</si>
  <si>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</si>
  <si>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</si>
  <si>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</si>
  <si>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</si>
  <si>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</si>
  <si>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</si>
  <si>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</si>
  <si>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</si>
  <si>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</si>
  <si>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</si>
  <si>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</si>
  <si>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</si>
  <si>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</si>
  <si>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</si>
  <si>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</si>
  <si>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</si>
  <si>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</si>
  <si>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</si>
  <si>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</si>
  <si>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</si>
  <si>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</si>
  <si>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</si>
  <si>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</si>
  <si>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</si>
  <si>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</si>
  <si>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</si>
  <si>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</si>
  <si>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</si>
  <si>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</si>
  <si>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</si>
  <si>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</si>
  <si>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</si>
  <si>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</si>
  <si>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</si>
  <si>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</si>
  <si>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</si>
  <si>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</si>
  <si>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</si>
  <si>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</si>
  <si>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</si>
  <si>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</si>
  <si>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</si>
  <si>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</si>
  <si>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</si>
  <si>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</si>
  <si>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</si>
  <si>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</si>
  <si>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</si>
  <si>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</si>
  <si>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</si>
  <si>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</si>
  <si>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</si>
  <si>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TITLUL X PROIECTE CU FINANTARE DIN FONDURI EXTERNE NERAMBURSABILE AFERENTE CADRULUI FINANCIAR 2014-2020</t>
  </si>
  <si>
    <t>58</t>
  </si>
  <si>
    <t>Programe din Fondul European de Dezvoltare Regionala (FEDR) (cod 58.01.01 la 58.01.03)</t>
  </si>
  <si>
    <t>58.01</t>
  </si>
  <si>
    <t>Finantare nationala</t>
  </si>
  <si>
    <t>58.01.01</t>
  </si>
  <si>
    <t>Finantare externa nerambursabila</t>
  </si>
  <si>
    <t>58.01.02</t>
  </si>
  <si>
    <t>Cheltuieli neeligibile</t>
  </si>
  <si>
    <t>58.01.03</t>
  </si>
  <si>
    <t>Programe din Fondul Social  European (FSE) (cod 58.02.01 la 58.02.03)</t>
  </si>
  <si>
    <t>58.02</t>
  </si>
  <si>
    <t>58.02.01</t>
  </si>
  <si>
    <t>58.02.02</t>
  </si>
  <si>
    <t>58.02.03</t>
  </si>
  <si>
    <t>Alte facilitati si instrumente postaderare (AFIP)</t>
  </si>
  <si>
    <t>58.16</t>
  </si>
  <si>
    <t>Finanțarea nationala</t>
  </si>
  <si>
    <t>58.16.01</t>
  </si>
  <si>
    <t>58.16.02</t>
  </si>
  <si>
    <t>58.16.03</t>
  </si>
  <si>
    <t>Titlul IX Alte cheltuieli</t>
  </si>
  <si>
    <t>Sume aferente persoanelor cu handicap neincadrate</t>
  </si>
  <si>
    <t>59.40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</si>
  <si>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</si>
  <si>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</si>
  <si>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</si>
  <si>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</si>
  <si>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</si>
  <si>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</si>
  <si>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</si>
  <si>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Total an 2020</t>
  </si>
  <si>
    <t>71.01.30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</si>
</sst>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2"/>
      <name val="Tahoma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</font>
    <font>
      <b/>
      <sz val="9"/>
      <name val="Times New Roman"/>
      <family val="1"/>
      <charset val="238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/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7" fillId="0" borderId="0" xfId="0" applyNumberFormat="1" applyFont="1"/>
    <xf numFmtId="165" fontId="8" fillId="0" borderId="0" xfId="0" applyNumberFormat="1" applyFont="1"/>
    <xf numFmtId="0" fontId="8" fillId="0" borderId="0" xfId="0" applyFont="1"/>
    <xf numFmtId="0" fontId="9" fillId="0" borderId="0" xfId="0" applyFont="1" applyBorder="1"/>
    <xf numFmtId="0" fontId="10" fillId="0" borderId="0" xfId="0" applyFont="1" applyBorder="1" applyAlignment="1"/>
    <xf numFmtId="3" fontId="5" fillId="0" borderId="0" xfId="0" applyNumberFormat="1" applyFont="1" applyBorder="1" applyAlignment="1"/>
    <xf numFmtId="164" fontId="6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1" fillId="0" borderId="0" xfId="0" applyNumberFormat="1" applyFont="1" applyBorder="1" applyAlignment="1">
      <alignment vertical="justify"/>
    </xf>
    <xf numFmtId="0" fontId="8" fillId="0" borderId="0" xfId="0" applyFont="1" applyBorder="1" applyAlignment="1">
      <alignment horizontal="right"/>
    </xf>
    <xf numFmtId="0" fontId="0" fillId="0" borderId="0" xfId="0" applyBorder="1"/>
    <xf numFmtId="165" fontId="11" fillId="0" borderId="0" xfId="0" applyNumberFormat="1" applyFont="1" applyBorder="1" applyAlignment="1">
      <alignment horizontal="right" vertical="justify"/>
    </xf>
    <xf numFmtId="4" fontId="8" fillId="0" borderId="0" xfId="0" applyNumberFormat="1" applyFont="1" applyBorder="1"/>
    <xf numFmtId="4" fontId="0" fillId="0" borderId="0" xfId="0" applyNumberFormat="1" applyBorder="1"/>
    <xf numFmtId="4" fontId="10" fillId="0" borderId="0" xfId="0" applyNumberFormat="1" applyFont="1" applyBorder="1"/>
    <xf numFmtId="165" fontId="10" fillId="0" borderId="0" xfId="0" applyNumberFormat="1" applyFont="1" applyBorder="1"/>
    <xf numFmtId="4" fontId="12" fillId="0" borderId="0" xfId="0" applyNumberFormat="1" applyFont="1" applyBorder="1"/>
    <xf numFmtId="3" fontId="12" fillId="0" borderId="0" xfId="0" applyNumberFormat="1" applyFont="1" applyBorder="1"/>
    <xf numFmtId="3" fontId="13" fillId="0" borderId="0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4" fontId="16" fillId="0" borderId="0" xfId="0" applyNumberFormat="1" applyFont="1" applyBorder="1"/>
    <xf numFmtId="165" fontId="16" fillId="0" borderId="0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2" fontId="10" fillId="0" borderId="13" xfId="0" applyNumberFormat="1" applyFont="1" applyBorder="1" applyAlignment="1"/>
    <xf numFmtId="2" fontId="10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/>
    <xf numFmtId="4" fontId="10" fillId="0" borderId="3" xfId="0" applyNumberFormat="1" applyFont="1" applyBorder="1" applyAlignment="1"/>
    <xf numFmtId="4" fontId="10" fillId="0" borderId="5" xfId="0" applyNumberFormat="1" applyFont="1" applyBorder="1" applyAlignment="1"/>
    <xf numFmtId="2" fontId="10" fillId="0" borderId="14" xfId="0" applyNumberFormat="1" applyFont="1" applyBorder="1" applyAlignment="1"/>
    <xf numFmtId="2" fontId="10" fillId="0" borderId="15" xfId="0" applyNumberFormat="1" applyFont="1" applyBorder="1" applyAlignment="1">
      <alignment horizontal="center"/>
    </xf>
    <xf numFmtId="2" fontId="10" fillId="0" borderId="15" xfId="0" applyNumberFormat="1" applyFont="1" applyBorder="1" applyAlignment="1"/>
    <xf numFmtId="4" fontId="10" fillId="0" borderId="15" xfId="0" applyNumberFormat="1" applyFont="1" applyBorder="1" applyAlignment="1"/>
    <xf numFmtId="4" fontId="10" fillId="0" borderId="16" xfId="0" applyNumberFormat="1" applyFont="1" applyBorder="1" applyAlignment="1"/>
    <xf numFmtId="4" fontId="17" fillId="0" borderId="0" xfId="0" applyNumberFormat="1" applyFont="1" applyBorder="1" applyAlignment="1">
      <alignment horizontal="right" wrapText="1"/>
    </xf>
    <xf numFmtId="49" fontId="10" fillId="0" borderId="15" xfId="0" applyNumberFormat="1" applyFont="1" applyFill="1" applyBorder="1" applyAlignment="1"/>
    <xf numFmtId="4" fontId="10" fillId="0" borderId="15" xfId="0" applyNumberFormat="1" applyFont="1" applyFill="1" applyBorder="1" applyAlignment="1"/>
    <xf numFmtId="4" fontId="10" fillId="0" borderId="16" xfId="0" applyNumberFormat="1" applyFont="1" applyFill="1" applyBorder="1" applyAlignment="1"/>
    <xf numFmtId="3" fontId="1" fillId="0" borderId="0" xfId="0" applyNumberFormat="1" applyFont="1" applyBorder="1"/>
    <xf numFmtId="2" fontId="18" fillId="0" borderId="14" xfId="0" applyNumberFormat="1" applyFont="1" applyBorder="1" applyAlignment="1"/>
    <xf numFmtId="3" fontId="19" fillId="0" borderId="0" xfId="0" applyNumberFormat="1" applyFont="1" applyBorder="1"/>
    <xf numFmtId="2" fontId="17" fillId="0" borderId="14" xfId="0" applyNumberFormat="1" applyFont="1" applyBorder="1" applyAlignment="1"/>
    <xf numFmtId="2" fontId="17" fillId="0" borderId="15" xfId="0" applyNumberFormat="1" applyFont="1" applyBorder="1" applyAlignment="1">
      <alignment horizontal="center"/>
    </xf>
    <xf numFmtId="2" fontId="17" fillId="0" borderId="15" xfId="0" applyNumberFormat="1" applyFont="1" applyBorder="1" applyAlignment="1"/>
    <xf numFmtId="4" fontId="17" fillId="0" borderId="15" xfId="0" applyNumberFormat="1" applyFont="1" applyBorder="1" applyAlignment="1"/>
    <xf numFmtId="4" fontId="17" fillId="0" borderId="15" xfId="0" applyNumberFormat="1" applyFont="1" applyBorder="1" applyAlignment="1">
      <alignment horizontal="right" wrapText="1"/>
    </xf>
    <xf numFmtId="4" fontId="17" fillId="0" borderId="16" xfId="0" applyNumberFormat="1" applyFont="1" applyBorder="1" applyAlignment="1">
      <alignment horizontal="right" wrapText="1"/>
    </xf>
    <xf numFmtId="165" fontId="17" fillId="0" borderId="0" xfId="0" applyNumberFormat="1" applyFont="1" applyBorder="1"/>
    <xf numFmtId="3" fontId="20" fillId="0" borderId="0" xfId="0" applyNumberFormat="1" applyFont="1" applyBorder="1"/>
    <xf numFmtId="0" fontId="11" fillId="0" borderId="0" xfId="0" applyFont="1" applyBorder="1"/>
    <xf numFmtId="4" fontId="10" fillId="0" borderId="16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49" fontId="10" fillId="0" borderId="15" xfId="0" applyNumberFormat="1" applyFont="1" applyBorder="1" applyAlignment="1"/>
    <xf numFmtId="4" fontId="10" fillId="0" borderId="15" xfId="0" applyNumberFormat="1" applyFont="1" applyBorder="1" applyAlignment="1">
      <alignment horizontal="right" wrapText="1"/>
    </xf>
    <xf numFmtId="0" fontId="13" fillId="0" borderId="0" xfId="0" applyFont="1"/>
    <xf numFmtId="49" fontId="17" fillId="0" borderId="15" xfId="0" applyNumberFormat="1" applyFont="1" applyBorder="1" applyAlignment="1"/>
    <xf numFmtId="2" fontId="17" fillId="0" borderId="14" xfId="0" applyNumberFormat="1" applyFont="1" applyBorder="1" applyAlignment="1">
      <alignment wrapText="1"/>
    </xf>
    <xf numFmtId="4" fontId="17" fillId="0" borderId="16" xfId="0" applyNumberFormat="1" applyFont="1" applyBorder="1" applyAlignment="1"/>
    <xf numFmtId="2" fontId="10" fillId="0" borderId="14" xfId="0" applyNumberFormat="1" applyFont="1" applyBorder="1" applyAlignment="1">
      <alignment horizontal="left"/>
    </xf>
    <xf numFmtId="2" fontId="10" fillId="0" borderId="15" xfId="0" applyNumberFormat="1" applyFont="1" applyBorder="1" applyAlignment="1">
      <alignment horizontal="left"/>
    </xf>
    <xf numFmtId="2" fontId="17" fillId="0" borderId="14" xfId="0" applyNumberFormat="1" applyFont="1" applyBorder="1" applyAlignment="1">
      <alignment horizontal="left"/>
    </xf>
    <xf numFmtId="2" fontId="17" fillId="0" borderId="15" xfId="0" applyNumberFormat="1" applyFont="1" applyBorder="1" applyAlignment="1">
      <alignment horizontal="left"/>
    </xf>
    <xf numFmtId="2" fontId="10" fillId="0" borderId="14" xfId="0" applyNumberFormat="1" applyFont="1" applyBorder="1" applyAlignment="1">
      <alignment wrapText="1"/>
    </xf>
    <xf numFmtId="0" fontId="1" fillId="0" borderId="0" xfId="0" applyFont="1" applyBorder="1"/>
    <xf numFmtId="4" fontId="17" fillId="0" borderId="0" xfId="0" applyNumberFormat="1" applyFont="1" applyBorder="1"/>
    <xf numFmtId="0" fontId="11" fillId="0" borderId="0" xfId="0" applyFont="1" applyBorder="1" applyAlignment="1"/>
    <xf numFmtId="49" fontId="17" fillId="0" borderId="14" xfId="0" applyNumberFormat="1" applyFont="1" applyBorder="1" applyAlignment="1"/>
    <xf numFmtId="165" fontId="17" fillId="0" borderId="0" xfId="0" applyNumberFormat="1" applyFont="1" applyBorder="1" applyAlignment="1">
      <alignment horizontal="right" wrapText="1"/>
    </xf>
    <xf numFmtId="49" fontId="17" fillId="0" borderId="17" xfId="0" applyNumberFormat="1" applyFont="1" applyBorder="1" applyAlignment="1"/>
    <xf numFmtId="2" fontId="17" fillId="0" borderId="8" xfId="0" applyNumberFormat="1" applyFont="1" applyBorder="1" applyAlignment="1">
      <alignment horizontal="center"/>
    </xf>
    <xf numFmtId="49" fontId="17" fillId="0" borderId="8" xfId="0" applyNumberFormat="1" applyFont="1" applyBorder="1" applyAlignment="1"/>
    <xf numFmtId="4" fontId="17" fillId="0" borderId="8" xfId="0" applyNumberFormat="1" applyFont="1" applyBorder="1" applyAlignment="1"/>
    <xf numFmtId="4" fontId="17" fillId="0" borderId="8" xfId="0" applyNumberFormat="1" applyFont="1" applyBorder="1" applyAlignment="1">
      <alignment horizontal="right" wrapText="1"/>
    </xf>
    <xf numFmtId="4" fontId="17" fillId="0" borderId="7" xfId="0" applyNumberFormat="1" applyFont="1" applyBorder="1" applyAlignment="1"/>
    <xf numFmtId="4" fontId="17" fillId="0" borderId="10" xfId="0" applyNumberFormat="1" applyFont="1" applyBorder="1" applyAlignment="1">
      <alignment horizontal="right" wrapText="1"/>
    </xf>
    <xf numFmtId="49" fontId="17" fillId="0" borderId="0" xfId="0" applyNumberFormat="1" applyFont="1" applyBorder="1" applyAlignment="1"/>
    <xf numFmtId="2" fontId="17" fillId="0" borderId="0" xfId="0" applyNumberFormat="1" applyFont="1" applyBorder="1" applyAlignment="1">
      <alignment horizontal="center"/>
    </xf>
    <xf numFmtId="4" fontId="17" fillId="0" borderId="0" xfId="0" applyNumberFormat="1" applyFont="1" applyBorder="1" applyAlignment="1"/>
    <xf numFmtId="164" fontId="17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1" fontId="0" fillId="0" borderId="0" xfId="0" applyNumberFormat="1" applyBorder="1"/>
    <xf numFmtId="49" fontId="21" fillId="0" borderId="0" xfId="0" applyNumberFormat="1" applyFont="1" applyBorder="1"/>
    <xf numFmtId="49" fontId="22" fillId="0" borderId="0" xfId="0" applyNumberFormat="1" applyFont="1" applyBorder="1"/>
    <xf numFmtId="4" fontId="22" fillId="0" borderId="0" xfId="0" applyNumberFormat="1" applyFont="1" applyBorder="1"/>
    <xf numFmtId="4" fontId="22" fillId="0" borderId="0" xfId="0" applyNumberFormat="1" applyFont="1" applyBorder="1" applyAlignment="1">
      <alignment horizontal="right" wrapText="1"/>
    </xf>
    <xf numFmtId="0" fontId="17" fillId="0" borderId="0" xfId="0" applyFont="1" applyAlignment="1">
      <alignment horizontal="left"/>
    </xf>
    <xf numFmtId="4" fontId="22" fillId="0" borderId="0" xfId="0" applyNumberFormat="1" applyFont="1" applyBorder="1" applyAlignment="1">
      <alignment horizontal="left" wrapText="1"/>
    </xf>
    <xf numFmtId="4" fontId="22" fillId="0" borderId="0" xfId="0" applyNumberFormat="1" applyFont="1" applyBorder="1" applyAlignment="1">
      <alignment wrapText="1"/>
    </xf>
    <xf numFmtId="164" fontId="22" fillId="0" borderId="0" xfId="0" applyNumberFormat="1" applyFont="1" applyBorder="1"/>
    <xf numFmtId="164" fontId="22" fillId="0" borderId="0" xfId="0" applyNumberFormat="1" applyFont="1" applyBorder="1" applyAlignment="1">
      <alignment horizontal="left"/>
    </xf>
    <xf numFmtId="1" fontId="22" fillId="0" borderId="0" xfId="0" applyNumberFormat="1" applyFont="1" applyBorder="1" applyAlignment="1">
      <alignment horizontal="left"/>
    </xf>
    <xf numFmtId="164" fontId="22" fillId="0" borderId="0" xfId="0" applyNumberFormat="1" applyFont="1"/>
    <xf numFmtId="1" fontId="22" fillId="0" borderId="0" xfId="0" applyNumberFormat="1" applyFont="1"/>
    <xf numFmtId="3" fontId="17" fillId="0" borderId="0" xfId="0" applyNumberFormat="1" applyFont="1" applyBorder="1" applyAlignment="1">
      <alignment wrapText="1"/>
    </xf>
    <xf numFmtId="164" fontId="17" fillId="0" borderId="0" xfId="0" applyNumberFormat="1" applyFont="1" applyBorder="1" applyAlignment="1"/>
    <xf numFmtId="0" fontId="17" fillId="0" borderId="0" xfId="0" applyFont="1" applyBorder="1" applyAlignment="1"/>
    <xf numFmtId="0" fontId="17" fillId="0" borderId="0" xfId="0" applyFont="1" applyBorder="1" applyAlignment="1">
      <alignment horizontal="left"/>
    </xf>
    <xf numFmtId="164" fontId="0" fillId="0" borderId="0" xfId="0" applyNumberFormat="1"/>
    <xf numFmtId="49" fontId="23" fillId="0" borderId="0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4" fontId="10" fillId="0" borderId="4" xfId="0" applyNumberFormat="1" applyFont="1" applyBorder="1" applyAlignment="1">
      <alignment horizontal="center" wrapText="1"/>
    </xf>
    <xf numFmtId="4" fontId="10" fillId="0" borderId="9" xfId="0" applyNumberFormat="1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22" fillId="0" borderId="0" xfId="0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149"/>
  <sheetViews>
    <sheetView tabSelected="1" topLeftCell="A109" zoomScaleNormal="100" workbookViewId="0">
      <selection activeCell="D143" sqref="D143"/>
    </sheetView>
  </sheetViews>
  <sheetFormatPr defaultRowHeight="12.75" x14ac:dyDescent="0.2"/>
  <cols>
    <col min="2" max="2" width="0.85546875" customWidth="1"/>
    <col min="3" max="3" width="0.7109375" customWidth="1"/>
    <col min="4" max="4" width="46.140625" customWidth="1"/>
    <col min="5" max="5" width="5" customWidth="1"/>
    <col min="6" max="6" width="8.28515625" customWidth="1"/>
    <col min="7" max="7" width="11.28515625" style="124" bestFit="1" customWidth="1"/>
    <col min="8" max="8" width="9.5703125" style="124" customWidth="1"/>
    <col min="9" max="9" width="8.7109375" style="124" customWidth="1"/>
    <col min="10" max="10" width="8.140625" style="124" customWidth="1"/>
    <col min="11" max="11" width="8" style="124" customWidth="1"/>
    <col min="12" max="12" width="9.7109375" style="124" customWidth="1"/>
    <col min="13" max="13" width="11.140625" style="9" bestFit="1" customWidth="1"/>
    <col min="14" max="14" width="8.85546875" customWidth="1"/>
    <col min="15" max="15" width="10.7109375" style="5" customWidth="1"/>
    <col min="16" max="16" width="13.85546875" style="6" customWidth="1"/>
    <col min="17" max="17" width="15.28515625" customWidth="1"/>
    <col min="18" max="18" width="10.5703125" customWidth="1"/>
    <col min="19" max="19" width="7.28515625" customWidth="1"/>
    <col min="20" max="20" width="8" customWidth="1"/>
  </cols>
  <sheetData>
    <row r="1" spans="3:21" x14ac:dyDescent="0.2">
      <c r="D1" s="1" t="s">
        <v>0</v>
      </c>
      <c r="E1" s="1"/>
      <c r="F1" s="2"/>
      <c r="G1" s="2"/>
      <c r="H1" s="3"/>
      <c r="I1" s="3"/>
      <c r="J1" s="3"/>
      <c r="K1" s="3"/>
      <c r="L1" s="3"/>
      <c r="M1" s="4"/>
      <c r="N1" s="2"/>
    </row>
    <row r="2" spans="3:21" x14ac:dyDescent="0.2">
      <c r="D2" s="1"/>
      <c r="E2" s="1"/>
      <c r="F2" s="1"/>
      <c r="G2" s="1"/>
      <c r="H2" s="7"/>
      <c r="I2" s="3"/>
      <c r="J2" s="3"/>
      <c r="K2" s="3"/>
      <c r="L2" s="3"/>
      <c r="M2" s="4"/>
      <c r="N2" s="2"/>
    </row>
    <row r="3" spans="3:21" x14ac:dyDescent="0.2">
      <c r="D3" s="1" t="s">
        <v>1</v>
      </c>
      <c r="E3" s="1"/>
      <c r="F3" s="1"/>
      <c r="G3" s="1"/>
      <c r="H3" s="7"/>
      <c r="I3" s="3"/>
      <c r="J3" s="3"/>
      <c r="K3" s="3"/>
      <c r="L3" s="3"/>
      <c r="M3" s="4"/>
      <c r="N3" s="2"/>
    </row>
    <row r="4" spans="3:21" x14ac:dyDescent="0.2">
      <c r="D4" s="1"/>
      <c r="E4" s="1"/>
      <c r="F4" s="1"/>
      <c r="G4" s="7"/>
      <c r="H4" s="7"/>
      <c r="I4" s="3"/>
      <c r="J4" s="3"/>
      <c r="K4" s="3"/>
      <c r="L4" s="3"/>
      <c r="M4" s="4"/>
      <c r="N4" s="2"/>
    </row>
    <row r="5" spans="3:21" x14ac:dyDescent="0.2">
      <c r="D5" s="1"/>
      <c r="E5" s="1"/>
      <c r="F5" s="1"/>
      <c r="G5" s="7"/>
      <c r="H5" s="7"/>
      <c r="I5" s="7"/>
      <c r="J5" s="143"/>
      <c r="K5" s="143"/>
      <c r="L5" s="143"/>
      <c r="M5" s="143"/>
      <c r="N5" s="7"/>
      <c r="O5" s="8"/>
    </row>
    <row r="6" spans="3:21" x14ac:dyDescent="0.2">
      <c r="D6" s="1"/>
      <c r="E6" s="1"/>
      <c r="F6" s="1"/>
      <c r="G6" s="7"/>
      <c r="H6" s="7"/>
      <c r="I6" s="7"/>
      <c r="J6" s="7"/>
      <c r="K6" s="7"/>
      <c r="L6" s="7"/>
      <c r="M6" s="7"/>
      <c r="N6" s="7"/>
      <c r="O6" s="8"/>
    </row>
    <row r="7" spans="3:21" x14ac:dyDescent="0.2">
      <c r="D7" s="1"/>
      <c r="E7" s="1"/>
      <c r="F7" s="1"/>
      <c r="G7" s="7"/>
      <c r="H7" s="133" t="s">
        <v>2</v>
      </c>
      <c r="I7" s="133"/>
      <c r="J7" s="133"/>
      <c r="K7" s="133"/>
      <c r="L7" s="133"/>
      <c r="M7" s="133"/>
      <c r="N7" s="133"/>
      <c r="O7" s="8"/>
    </row>
    <row r="8" spans="3:21" x14ac:dyDescent="0.2">
      <c r="D8" s="1"/>
      <c r="E8" s="1"/>
      <c r="F8" s="1"/>
      <c r="G8" s="7"/>
      <c r="H8" s="133" t="s">
        <v>3</v>
      </c>
      <c r="I8" s="133"/>
      <c r="J8" s="133"/>
      <c r="K8" s="133"/>
      <c r="L8" s="133"/>
      <c r="M8" s="133"/>
      <c r="N8" s="133"/>
      <c r="O8" s="8"/>
    </row>
    <row r="9" spans="3:21" x14ac:dyDescent="0.2">
      <c r="D9" s="1"/>
      <c r="E9" s="1"/>
      <c r="F9" s="1"/>
      <c r="G9" s="7"/>
      <c r="H9" s="133" t="s">
        <v>4</v>
      </c>
      <c r="I9" s="133"/>
      <c r="J9" s="133"/>
      <c r="K9" s="133"/>
      <c r="L9" s="133"/>
      <c r="M9" s="133"/>
      <c r="N9" s="133"/>
      <c r="O9" s="8"/>
    </row>
    <row r="10" spans="3:21" s="6" customFormat="1" x14ac:dyDescent="0.2">
      <c r="C10"/>
      <c r="D10" s="1"/>
      <c r="E10" s="1"/>
      <c r="F10" s="1"/>
      <c r="G10" s="7"/>
      <c r="H10" s="133" t="s">
        <v>5</v>
      </c>
      <c r="I10" s="133"/>
      <c r="J10" s="133"/>
      <c r="K10" s="133"/>
      <c r="L10" s="133"/>
      <c r="M10" s="133"/>
      <c r="N10" s="133"/>
      <c r="O10" s="8"/>
      <c r="Q10"/>
      <c r="R10"/>
      <c r="S10"/>
      <c r="T10"/>
      <c r="U10"/>
    </row>
    <row r="11" spans="3:21" s="6" customFormat="1" ht="21" customHeight="1" x14ac:dyDescent="0.2">
      <c r="C11"/>
      <c r="D11" s="1"/>
      <c r="E11" s="1"/>
      <c r="F11" s="1"/>
      <c r="G11" s="7"/>
      <c r="H11" s="133"/>
      <c r="I11" s="133"/>
      <c r="J11" s="133"/>
      <c r="K11" s="133"/>
      <c r="L11" s="133"/>
      <c r="M11" s="133"/>
      <c r="N11" s="133"/>
      <c r="O11" s="8"/>
      <c r="Q11"/>
      <c r="R11"/>
      <c r="S11"/>
      <c r="T11"/>
      <c r="U11"/>
    </row>
    <row r="12" spans="3:21" s="6" customFormat="1" x14ac:dyDescent="0.2">
      <c r="C12"/>
      <c r="D12" s="133" t="s">
        <v>6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5"/>
      <c r="Q12"/>
      <c r="R12"/>
      <c r="S12"/>
      <c r="T12"/>
      <c r="U12"/>
    </row>
    <row r="13" spans="3:21" s="6" customFormat="1" x14ac:dyDescent="0.2">
      <c r="C13"/>
      <c r="D13" s="134" t="s">
        <v>7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5"/>
      <c r="Q13"/>
      <c r="R13"/>
      <c r="S13"/>
      <c r="T13"/>
      <c r="U13"/>
    </row>
    <row r="14" spans="3:21" x14ac:dyDescent="0.2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3:21" ht="15.75" x14ac:dyDescent="0.25">
      <c r="C15" s="11"/>
      <c r="D15" s="12" t="s">
        <v>8</v>
      </c>
      <c r="E15" s="13"/>
      <c r="F15" s="14"/>
      <c r="G15" s="15"/>
      <c r="H15" s="15"/>
      <c r="I15" s="16"/>
      <c r="J15" s="17"/>
      <c r="K15" s="17"/>
      <c r="L15" s="17"/>
      <c r="M15" s="18"/>
      <c r="N15" s="19"/>
      <c r="O15" s="20"/>
      <c r="P15" s="21"/>
      <c r="Q15" s="22"/>
    </row>
    <row r="16" spans="3:21" ht="15.75" x14ac:dyDescent="0.25">
      <c r="C16" s="11"/>
      <c r="D16" s="12" t="s">
        <v>9</v>
      </c>
      <c r="E16" s="13"/>
      <c r="F16" s="14"/>
      <c r="G16" s="15"/>
      <c r="H16" s="15"/>
      <c r="I16" s="16"/>
      <c r="J16" s="17"/>
      <c r="K16" s="17"/>
      <c r="L16" s="17"/>
      <c r="M16" s="18"/>
      <c r="N16" s="19"/>
      <c r="O16" s="20"/>
      <c r="P16" s="21"/>
      <c r="Q16" s="22"/>
    </row>
    <row r="17" spans="3:20" ht="15" customHeight="1" thickBot="1" x14ac:dyDescent="0.3">
      <c r="C17" s="23"/>
      <c r="D17" s="24" t="s">
        <v>10</v>
      </c>
      <c r="E17" s="24"/>
      <c r="F17" s="25"/>
      <c r="G17" s="26"/>
      <c r="H17" s="26"/>
      <c r="I17" s="26"/>
      <c r="J17" s="26"/>
      <c r="K17" s="26"/>
      <c r="L17" s="26"/>
      <c r="M17" s="27"/>
      <c r="N17" s="28" t="s">
        <v>11</v>
      </c>
      <c r="O17" s="29"/>
      <c r="P17" s="30"/>
      <c r="Q17" s="31"/>
      <c r="R17" s="32"/>
      <c r="S17" s="32"/>
      <c r="T17" s="32"/>
    </row>
    <row r="18" spans="3:20" ht="13.5" customHeight="1" x14ac:dyDescent="0.2">
      <c r="C18" s="23"/>
      <c r="D18" s="135" t="s">
        <v>12</v>
      </c>
      <c r="E18" s="137"/>
      <c r="F18" s="126" t="s">
        <v>13</v>
      </c>
      <c r="G18" s="126" t="s">
        <v>137</v>
      </c>
      <c r="H18" s="126" t="s">
        <v>14</v>
      </c>
      <c r="I18" s="139" t="s">
        <v>15</v>
      </c>
      <c r="J18" s="139" t="s">
        <v>16</v>
      </c>
      <c r="K18" s="141" t="s">
        <v>17</v>
      </c>
      <c r="L18" s="126" t="s">
        <v>14</v>
      </c>
      <c r="M18" s="128" t="s">
        <v>18</v>
      </c>
      <c r="N18" s="130" t="s">
        <v>14</v>
      </c>
      <c r="O18" s="29"/>
      <c r="P18" s="33"/>
      <c r="Q18" s="34"/>
      <c r="R18" s="35"/>
      <c r="S18" s="32"/>
      <c r="T18" s="32"/>
    </row>
    <row r="19" spans="3:20" ht="36.75" customHeight="1" thickBot="1" x14ac:dyDescent="0.25">
      <c r="C19" s="23"/>
      <c r="D19" s="136"/>
      <c r="E19" s="138"/>
      <c r="F19" s="127"/>
      <c r="G19" s="127"/>
      <c r="H19" s="127"/>
      <c r="I19" s="140"/>
      <c r="J19" s="140"/>
      <c r="K19" s="142"/>
      <c r="L19" s="127"/>
      <c r="M19" s="129"/>
      <c r="N19" s="131"/>
      <c r="O19" s="36"/>
      <c r="P19" s="37"/>
      <c r="Q19" s="36"/>
      <c r="R19" s="38"/>
      <c r="S19" s="39"/>
      <c r="T19" s="40"/>
    </row>
    <row r="20" spans="3:20" s="22" customFormat="1" ht="12.75" customHeight="1" thickBot="1" x14ac:dyDescent="0.25">
      <c r="C20" s="23"/>
      <c r="D20" s="41" t="s">
        <v>19</v>
      </c>
      <c r="E20" s="42"/>
      <c r="F20" s="43" t="s">
        <v>20</v>
      </c>
      <c r="G20" s="44" t="s">
        <v>21</v>
      </c>
      <c r="H20" s="44" t="s">
        <v>22</v>
      </c>
      <c r="I20" s="44" t="s">
        <v>23</v>
      </c>
      <c r="J20" s="44" t="s">
        <v>24</v>
      </c>
      <c r="K20" s="44" t="s">
        <v>25</v>
      </c>
      <c r="L20" s="44" t="s">
        <v>26</v>
      </c>
      <c r="M20" s="45" t="s">
        <v>27</v>
      </c>
      <c r="N20" s="46" t="s">
        <v>28</v>
      </c>
      <c r="O20" s="47"/>
      <c r="P20" s="48"/>
      <c r="Q20" s="47"/>
      <c r="R20" s="29"/>
      <c r="S20" s="49"/>
      <c r="T20" s="50"/>
    </row>
    <row r="21" spans="3:20" x14ac:dyDescent="0.2">
      <c r="C21" s="23"/>
      <c r="D21" s="51" t="s">
        <v>29</v>
      </c>
      <c r="E21" s="52" t="s">
        <v>30</v>
      </c>
      <c r="F21" s="53" t="s">
        <v>31</v>
      </c>
      <c r="G21" s="54">
        <f t="shared" ref="G21:N22" si="0">G23+G127</f>
        <v>29164</v>
      </c>
      <c r="H21" s="54">
        <f t="shared" si="0"/>
        <v>240</v>
      </c>
      <c r="I21" s="54">
        <f t="shared" si="0"/>
        <v>28884</v>
      </c>
      <c r="J21" s="54">
        <f t="shared" si="0"/>
        <v>0</v>
      </c>
      <c r="K21" s="54">
        <f t="shared" si="0"/>
        <v>280</v>
      </c>
      <c r="L21" s="54">
        <f t="shared" si="0"/>
        <v>240</v>
      </c>
      <c r="M21" s="54">
        <f t="shared" si="0"/>
        <v>0</v>
      </c>
      <c r="N21" s="55">
        <f t="shared" si="0"/>
        <v>0</v>
      </c>
      <c r="O21" s="36"/>
      <c r="P21" s="37"/>
      <c r="Q21" s="36"/>
      <c r="R21" s="36"/>
      <c r="S21" s="39"/>
      <c r="T21" s="40"/>
    </row>
    <row r="22" spans="3:20" x14ac:dyDescent="0.2">
      <c r="C22" s="23"/>
      <c r="D22" s="56"/>
      <c r="E22" s="57" t="s">
        <v>32</v>
      </c>
      <c r="F22" s="58"/>
      <c r="G22" s="59">
        <f>G24+G128</f>
        <v>29910</v>
      </c>
      <c r="H22" s="59">
        <f>H24+H128</f>
        <v>240</v>
      </c>
      <c r="I22" s="59">
        <f t="shared" si="0"/>
        <v>19758</v>
      </c>
      <c r="J22" s="59">
        <f t="shared" si="0"/>
        <v>4441</v>
      </c>
      <c r="K22" s="59">
        <f t="shared" si="0"/>
        <v>3900</v>
      </c>
      <c r="L22" s="59">
        <f t="shared" si="0"/>
        <v>215</v>
      </c>
      <c r="M22" s="59">
        <f t="shared" si="0"/>
        <v>1811</v>
      </c>
      <c r="N22" s="60">
        <f t="shared" si="0"/>
        <v>25</v>
      </c>
      <c r="O22" s="36"/>
      <c r="P22" s="37"/>
      <c r="Q22" s="36"/>
      <c r="R22" s="36"/>
      <c r="S22" s="39"/>
      <c r="T22" s="40"/>
    </row>
    <row r="23" spans="3:20" x14ac:dyDescent="0.2">
      <c r="C23" s="23"/>
      <c r="D23" s="56" t="s">
        <v>33</v>
      </c>
      <c r="E23" s="57" t="s">
        <v>30</v>
      </c>
      <c r="F23" s="58" t="s">
        <v>34</v>
      </c>
      <c r="G23" s="59">
        <f>G25+G47+G97+G123</f>
        <v>28664</v>
      </c>
      <c r="H23" s="59">
        <f>H25+H47+H97+H123</f>
        <v>190</v>
      </c>
      <c r="I23" s="59">
        <f t="shared" ref="I23:N24" si="1">I25+I47+I97+I123</f>
        <v>28384</v>
      </c>
      <c r="J23" s="59">
        <f t="shared" si="1"/>
        <v>0</v>
      </c>
      <c r="K23" s="59">
        <f t="shared" si="1"/>
        <v>280</v>
      </c>
      <c r="L23" s="59">
        <f t="shared" si="1"/>
        <v>190</v>
      </c>
      <c r="M23" s="59">
        <f t="shared" si="1"/>
        <v>0</v>
      </c>
      <c r="N23" s="60">
        <f t="shared" si="1"/>
        <v>0</v>
      </c>
      <c r="O23" s="36"/>
      <c r="P23" s="37"/>
      <c r="Q23" s="36"/>
      <c r="R23" s="36"/>
      <c r="S23" s="61"/>
      <c r="T23" s="40"/>
    </row>
    <row r="24" spans="3:20" x14ac:dyDescent="0.2">
      <c r="C24" s="23"/>
      <c r="D24" s="56"/>
      <c r="E24" s="57" t="s">
        <v>32</v>
      </c>
      <c r="F24" s="58"/>
      <c r="G24" s="59">
        <f>G26+G48+G98+G124</f>
        <v>29410</v>
      </c>
      <c r="H24" s="59">
        <f>H26+H48+H98+H124</f>
        <v>190</v>
      </c>
      <c r="I24" s="59">
        <f t="shared" si="1"/>
        <v>19308</v>
      </c>
      <c r="J24" s="59">
        <f t="shared" si="1"/>
        <v>4441</v>
      </c>
      <c r="K24" s="59">
        <f t="shared" si="1"/>
        <v>3850</v>
      </c>
      <c r="L24" s="59">
        <f t="shared" si="1"/>
        <v>165</v>
      </c>
      <c r="M24" s="59">
        <f t="shared" si="1"/>
        <v>1811</v>
      </c>
      <c r="N24" s="60">
        <f t="shared" si="1"/>
        <v>25</v>
      </c>
      <c r="O24" s="36"/>
      <c r="P24" s="37"/>
      <c r="Q24" s="36"/>
      <c r="R24" s="36"/>
      <c r="S24" s="61"/>
      <c r="T24" s="40"/>
    </row>
    <row r="25" spans="3:20" x14ac:dyDescent="0.2">
      <c r="C25" s="23"/>
      <c r="D25" s="56" t="s">
        <v>35</v>
      </c>
      <c r="E25" s="57" t="s">
        <v>30</v>
      </c>
      <c r="F25" s="62">
        <v>10</v>
      </c>
      <c r="G25" s="63">
        <f t="shared" ref="G25:K26" si="2">G27+G39+G43</f>
        <v>13222</v>
      </c>
      <c r="H25" s="63">
        <f t="shared" si="2"/>
        <v>0</v>
      </c>
      <c r="I25" s="63">
        <f t="shared" si="2"/>
        <v>13222</v>
      </c>
      <c r="J25" s="63">
        <f t="shared" si="2"/>
        <v>0</v>
      </c>
      <c r="K25" s="63">
        <f t="shared" si="2"/>
        <v>0</v>
      </c>
      <c r="L25" s="63">
        <v>0</v>
      </c>
      <c r="M25" s="63">
        <f>M27+M39+M43</f>
        <v>0</v>
      </c>
      <c r="N25" s="64">
        <v>0</v>
      </c>
      <c r="O25" s="36"/>
      <c r="P25" s="37"/>
      <c r="Q25" s="36"/>
      <c r="R25" s="36"/>
      <c r="S25" s="61"/>
      <c r="T25" s="65"/>
    </row>
    <row r="26" spans="3:20" x14ac:dyDescent="0.2">
      <c r="C26" s="23"/>
      <c r="D26" s="56"/>
      <c r="E26" s="57" t="s">
        <v>32</v>
      </c>
      <c r="F26" s="62"/>
      <c r="G26" s="63">
        <f t="shared" si="2"/>
        <v>13222</v>
      </c>
      <c r="H26" s="63">
        <f t="shared" si="2"/>
        <v>0</v>
      </c>
      <c r="I26" s="63">
        <f>I28+I40+I44</f>
        <v>4361</v>
      </c>
      <c r="J26" s="63">
        <f t="shared" si="2"/>
        <v>3910</v>
      </c>
      <c r="K26" s="63">
        <f t="shared" si="2"/>
        <v>3402</v>
      </c>
      <c r="L26" s="63">
        <v>0</v>
      </c>
      <c r="M26" s="63">
        <f>M28+M40+M44</f>
        <v>1549</v>
      </c>
      <c r="N26" s="64">
        <v>0</v>
      </c>
      <c r="O26" s="36"/>
      <c r="P26" s="37"/>
      <c r="Q26" s="36"/>
      <c r="R26" s="36"/>
      <c r="S26" s="61"/>
      <c r="T26" s="65"/>
    </row>
    <row r="27" spans="3:20" x14ac:dyDescent="0.2">
      <c r="C27" s="23"/>
      <c r="D27" s="66" t="s">
        <v>36</v>
      </c>
      <c r="E27" s="57" t="s">
        <v>30</v>
      </c>
      <c r="F27" s="58" t="s">
        <v>37</v>
      </c>
      <c r="G27" s="59">
        <f>I27+J27+K27+M27</f>
        <v>12612</v>
      </c>
      <c r="H27" s="59">
        <f>H29+H31+H33+H37</f>
        <v>0</v>
      </c>
      <c r="I27" s="59">
        <f>I29+I31+I33+I35+I37</f>
        <v>12612</v>
      </c>
      <c r="J27" s="59">
        <f>J29+J31+J33+J37</f>
        <v>0</v>
      </c>
      <c r="K27" s="59">
        <f>K29+K31+K33+K37</f>
        <v>0</v>
      </c>
      <c r="L27" s="59">
        <v>0</v>
      </c>
      <c r="M27" s="59">
        <f>M29+M31+M33+M37</f>
        <v>0</v>
      </c>
      <c r="N27" s="60">
        <v>0</v>
      </c>
      <c r="O27" s="36"/>
      <c r="P27" s="37"/>
      <c r="Q27" s="36"/>
      <c r="R27" s="36"/>
      <c r="S27" s="61"/>
      <c r="T27" s="67"/>
    </row>
    <row r="28" spans="3:20" x14ac:dyDescent="0.2">
      <c r="C28" s="23"/>
      <c r="D28" s="66"/>
      <c r="E28" s="57" t="s">
        <v>32</v>
      </c>
      <c r="F28" s="58"/>
      <c r="G28" s="59">
        <f>I28+J28+K28+M28</f>
        <v>12612</v>
      </c>
      <c r="H28" s="59">
        <f>H30+H32+H34+H38</f>
        <v>0</v>
      </c>
      <c r="I28" s="59">
        <f>I30+I32+I34+I38+I36</f>
        <v>4256</v>
      </c>
      <c r="J28" s="59">
        <f t="shared" ref="J28:M28" si="3">J30+J32+J34+J38+J36</f>
        <v>3820</v>
      </c>
      <c r="K28" s="59">
        <f t="shared" si="3"/>
        <v>3307</v>
      </c>
      <c r="L28" s="59">
        <f>L30+L32+L34+L38+L36</f>
        <v>0</v>
      </c>
      <c r="M28" s="59">
        <f t="shared" si="3"/>
        <v>1229</v>
      </c>
      <c r="N28" s="60">
        <v>0</v>
      </c>
      <c r="O28" s="36"/>
      <c r="P28" s="37"/>
      <c r="Q28" s="36"/>
      <c r="R28" s="36"/>
      <c r="S28" s="61"/>
      <c r="T28" s="67"/>
    </row>
    <row r="29" spans="3:20" x14ac:dyDescent="0.2">
      <c r="C29" s="23"/>
      <c r="D29" s="68" t="s">
        <v>38</v>
      </c>
      <c r="E29" s="69" t="s">
        <v>30</v>
      </c>
      <c r="F29" s="70" t="s">
        <v>39</v>
      </c>
      <c r="G29" s="71">
        <f>I29</f>
        <v>10202</v>
      </c>
      <c r="H29" s="71">
        <v>0</v>
      </c>
      <c r="I29" s="71">
        <v>10202</v>
      </c>
      <c r="J29" s="72">
        <v>0</v>
      </c>
      <c r="K29" s="72">
        <v>0</v>
      </c>
      <c r="L29" s="72">
        <v>0</v>
      </c>
      <c r="M29" s="72">
        <v>0</v>
      </c>
      <c r="N29" s="73">
        <v>0</v>
      </c>
      <c r="O29" s="61"/>
      <c r="P29" s="74"/>
      <c r="T29" s="75"/>
    </row>
    <row r="30" spans="3:20" x14ac:dyDescent="0.2">
      <c r="C30" s="23"/>
      <c r="D30" s="68"/>
      <c r="E30" s="69" t="s">
        <v>32</v>
      </c>
      <c r="F30" s="70"/>
      <c r="G30" s="71">
        <f>I30+J30+K30+M30</f>
        <v>10202</v>
      </c>
      <c r="H30" s="71">
        <v>0</v>
      </c>
      <c r="I30" s="71">
        <v>3585</v>
      </c>
      <c r="J30" s="72">
        <v>3050</v>
      </c>
      <c r="K30" s="72">
        <v>2862</v>
      </c>
      <c r="L30" s="72">
        <v>0</v>
      </c>
      <c r="M30" s="72">
        <v>705</v>
      </c>
      <c r="N30" s="73">
        <v>0</v>
      </c>
      <c r="O30" s="61"/>
      <c r="P30" s="74"/>
      <c r="Q30" s="61"/>
      <c r="R30" s="61"/>
      <c r="S30" s="61"/>
      <c r="T30" s="75"/>
    </row>
    <row r="31" spans="3:20" x14ac:dyDescent="0.2">
      <c r="C31" s="23"/>
      <c r="D31" s="68" t="s">
        <v>40</v>
      </c>
      <c r="E31" s="69" t="s">
        <v>30</v>
      </c>
      <c r="F31" s="70" t="s">
        <v>41</v>
      </c>
      <c r="G31" s="71">
        <f t="shared" ref="G31:G45" si="4">I31</f>
        <v>1400</v>
      </c>
      <c r="H31" s="71">
        <f t="shared" ref="H31:H130" si="5">L31+N31</f>
        <v>0</v>
      </c>
      <c r="I31" s="71">
        <v>1400</v>
      </c>
      <c r="J31" s="72">
        <v>0</v>
      </c>
      <c r="K31" s="72">
        <v>0</v>
      </c>
      <c r="L31" s="72">
        <v>0</v>
      </c>
      <c r="M31" s="72">
        <v>0</v>
      </c>
      <c r="N31" s="73">
        <v>0</v>
      </c>
      <c r="O31" s="61"/>
      <c r="P31" s="74"/>
      <c r="Q31" s="61"/>
      <c r="R31" s="61"/>
      <c r="S31" s="61"/>
      <c r="T31" s="75"/>
    </row>
    <row r="32" spans="3:20" x14ac:dyDescent="0.2">
      <c r="C32" s="23"/>
      <c r="D32" s="68"/>
      <c r="E32" s="69" t="s">
        <v>32</v>
      </c>
      <c r="F32" s="70"/>
      <c r="G32" s="71">
        <f>I32+J32+K32+M32</f>
        <v>1400</v>
      </c>
      <c r="H32" s="71">
        <f t="shared" si="5"/>
        <v>0</v>
      </c>
      <c r="I32" s="71">
        <v>412</v>
      </c>
      <c r="J32" s="72">
        <v>370</v>
      </c>
      <c r="K32" s="72">
        <v>328</v>
      </c>
      <c r="L32" s="72">
        <v>0</v>
      </c>
      <c r="M32" s="72">
        <v>290</v>
      </c>
      <c r="N32" s="73">
        <v>0</v>
      </c>
      <c r="O32" s="61"/>
      <c r="P32" s="74"/>
      <c r="Q32" s="61"/>
      <c r="R32" s="61"/>
      <c r="S32" s="61"/>
      <c r="T32" s="75"/>
    </row>
    <row r="33" spans="3:20" s="8" customFormat="1" x14ac:dyDescent="0.2">
      <c r="C33" s="76"/>
      <c r="D33" s="56" t="s">
        <v>42</v>
      </c>
      <c r="E33" s="57" t="s">
        <v>30</v>
      </c>
      <c r="F33" s="58" t="s">
        <v>43</v>
      </c>
      <c r="G33" s="59">
        <f t="shared" si="4"/>
        <v>70</v>
      </c>
      <c r="H33" s="59">
        <f t="shared" si="5"/>
        <v>0</v>
      </c>
      <c r="I33" s="59">
        <v>70</v>
      </c>
      <c r="J33" s="59">
        <v>0</v>
      </c>
      <c r="K33" s="59">
        <v>0</v>
      </c>
      <c r="L33" s="59">
        <v>0</v>
      </c>
      <c r="M33" s="59">
        <v>0</v>
      </c>
      <c r="N33" s="77">
        <v>0</v>
      </c>
      <c r="O33" s="36"/>
      <c r="P33" s="37"/>
      <c r="Q33" s="36"/>
      <c r="R33" s="78"/>
      <c r="S33" s="78"/>
      <c r="T33" s="67"/>
    </row>
    <row r="34" spans="3:20" s="8" customFormat="1" x14ac:dyDescent="0.2">
      <c r="C34" s="76"/>
      <c r="D34" s="56"/>
      <c r="E34" s="57" t="s">
        <v>32</v>
      </c>
      <c r="F34" s="58"/>
      <c r="G34" s="59">
        <f>I34+J34+K34+M34</f>
        <v>70</v>
      </c>
      <c r="H34" s="59">
        <f t="shared" si="5"/>
        <v>0</v>
      </c>
      <c r="I34" s="59">
        <v>15</v>
      </c>
      <c r="J34" s="59">
        <v>55</v>
      </c>
      <c r="K34" s="59">
        <v>0</v>
      </c>
      <c r="L34" s="59">
        <v>0</v>
      </c>
      <c r="M34" s="59">
        <v>0</v>
      </c>
      <c r="N34" s="77">
        <v>0</v>
      </c>
      <c r="O34" s="36"/>
      <c r="P34" s="37"/>
      <c r="Q34" s="36"/>
      <c r="R34" s="78"/>
      <c r="S34" s="78"/>
      <c r="T34" s="67"/>
    </row>
    <row r="35" spans="3:20" s="8" customFormat="1" x14ac:dyDescent="0.2">
      <c r="C35" s="76"/>
      <c r="D35" s="56" t="s">
        <v>44</v>
      </c>
      <c r="E35" s="57" t="s">
        <v>30</v>
      </c>
      <c r="F35" s="79" t="s">
        <v>45</v>
      </c>
      <c r="G35" s="59">
        <f>I35+J35+K35+M35</f>
        <v>452</v>
      </c>
      <c r="H35" s="59">
        <f t="shared" si="5"/>
        <v>0</v>
      </c>
      <c r="I35" s="59">
        <v>452</v>
      </c>
      <c r="J35" s="59">
        <v>0</v>
      </c>
      <c r="K35" s="59">
        <v>0</v>
      </c>
      <c r="L35" s="59">
        <v>0</v>
      </c>
      <c r="M35" s="59">
        <v>0</v>
      </c>
      <c r="N35" s="77">
        <v>0</v>
      </c>
      <c r="O35" s="36"/>
      <c r="P35" s="37"/>
      <c r="Q35" s="36"/>
      <c r="R35" s="78"/>
      <c r="S35" s="78"/>
      <c r="T35" s="67"/>
    </row>
    <row r="36" spans="3:20" s="8" customFormat="1" x14ac:dyDescent="0.2">
      <c r="C36" s="76"/>
      <c r="D36" s="56"/>
      <c r="E36" s="57" t="s">
        <v>32</v>
      </c>
      <c r="F36" s="58"/>
      <c r="G36" s="59">
        <f>I36+J36+K36+M36</f>
        <v>452</v>
      </c>
      <c r="H36" s="59">
        <f t="shared" si="5"/>
        <v>0</v>
      </c>
      <c r="I36" s="59">
        <v>126</v>
      </c>
      <c r="J36" s="59">
        <v>150</v>
      </c>
      <c r="K36" s="59">
        <v>96</v>
      </c>
      <c r="L36" s="59">
        <v>0</v>
      </c>
      <c r="M36" s="59">
        <v>80</v>
      </c>
      <c r="N36" s="77">
        <v>0</v>
      </c>
      <c r="O36" s="36"/>
      <c r="P36" s="37"/>
      <c r="Q36" s="36"/>
      <c r="R36" s="78"/>
      <c r="S36" s="78"/>
      <c r="T36" s="67"/>
    </row>
    <row r="37" spans="3:20" s="81" customFormat="1" x14ac:dyDescent="0.2">
      <c r="C37" s="23"/>
      <c r="D37" s="68" t="s">
        <v>46</v>
      </c>
      <c r="E37" s="57" t="s">
        <v>30</v>
      </c>
      <c r="F37" s="58" t="s">
        <v>47</v>
      </c>
      <c r="G37" s="59">
        <f t="shared" si="4"/>
        <v>488</v>
      </c>
      <c r="H37" s="59">
        <f t="shared" si="5"/>
        <v>0</v>
      </c>
      <c r="I37" s="59">
        <v>488</v>
      </c>
      <c r="J37" s="80">
        <v>0</v>
      </c>
      <c r="K37" s="80">
        <v>0</v>
      </c>
      <c r="L37" s="59">
        <v>0</v>
      </c>
      <c r="M37" s="80">
        <v>0</v>
      </c>
      <c r="N37" s="77">
        <v>0</v>
      </c>
      <c r="O37" s="78"/>
      <c r="P37" s="37"/>
      <c r="Q37" s="78"/>
      <c r="R37" s="78"/>
      <c r="S37" s="61"/>
      <c r="T37" s="75"/>
    </row>
    <row r="38" spans="3:20" s="81" customFormat="1" x14ac:dyDescent="0.2">
      <c r="C38" s="23"/>
      <c r="D38" s="68"/>
      <c r="E38" s="57" t="s">
        <v>32</v>
      </c>
      <c r="F38" s="58"/>
      <c r="G38" s="59">
        <f>I38+J38+K38+M38</f>
        <v>488</v>
      </c>
      <c r="H38" s="59">
        <f t="shared" si="5"/>
        <v>0</v>
      </c>
      <c r="I38" s="59">
        <v>118</v>
      </c>
      <c r="J38" s="80">
        <v>195</v>
      </c>
      <c r="K38" s="80">
        <v>21</v>
      </c>
      <c r="L38" s="59">
        <v>0</v>
      </c>
      <c r="M38" s="80">
        <v>154</v>
      </c>
      <c r="N38" s="77">
        <v>0</v>
      </c>
      <c r="O38" s="78"/>
      <c r="P38" s="37"/>
      <c r="Q38" s="78"/>
      <c r="R38" s="78"/>
      <c r="S38" s="61"/>
      <c r="T38" s="75"/>
    </row>
    <row r="39" spans="3:20" s="81" customFormat="1" x14ac:dyDescent="0.2">
      <c r="C39" s="23"/>
      <c r="D39" s="68" t="s">
        <v>48</v>
      </c>
      <c r="E39" s="57" t="s">
        <v>30</v>
      </c>
      <c r="F39" s="58" t="s">
        <v>49</v>
      </c>
      <c r="G39" s="59">
        <f>G41</f>
        <v>200</v>
      </c>
      <c r="H39" s="59">
        <f t="shared" si="5"/>
        <v>0</v>
      </c>
      <c r="I39" s="59">
        <f>I41</f>
        <v>200</v>
      </c>
      <c r="J39" s="59">
        <f t="shared" ref="J39:K40" si="6">J41</f>
        <v>0</v>
      </c>
      <c r="K39" s="59">
        <f t="shared" si="6"/>
        <v>0</v>
      </c>
      <c r="L39" s="59">
        <f t="shared" ref="L39" si="7">L41+L42</f>
        <v>0</v>
      </c>
      <c r="M39" s="59">
        <f>M41</f>
        <v>0</v>
      </c>
      <c r="N39" s="77">
        <v>0</v>
      </c>
      <c r="O39" s="36"/>
      <c r="P39" s="37"/>
      <c r="Q39" s="36"/>
      <c r="R39" s="36"/>
      <c r="S39" s="61"/>
      <c r="T39" s="75"/>
    </row>
    <row r="40" spans="3:20" s="81" customFormat="1" x14ac:dyDescent="0.2">
      <c r="C40" s="23"/>
      <c r="D40" s="68"/>
      <c r="E40" s="57" t="s">
        <v>32</v>
      </c>
      <c r="F40" s="58"/>
      <c r="G40" s="59">
        <f>G42</f>
        <v>200</v>
      </c>
      <c r="H40" s="59">
        <f>H42</f>
        <v>0</v>
      </c>
      <c r="I40" s="59">
        <f>I42</f>
        <v>0</v>
      </c>
      <c r="J40" s="59">
        <f t="shared" si="6"/>
        <v>0</v>
      </c>
      <c r="K40" s="59">
        <f t="shared" si="6"/>
        <v>0</v>
      </c>
      <c r="L40" s="59">
        <v>0</v>
      </c>
      <c r="M40" s="59">
        <f>M42</f>
        <v>200</v>
      </c>
      <c r="N40" s="77">
        <v>0</v>
      </c>
      <c r="O40" s="36"/>
      <c r="P40" s="37"/>
      <c r="Q40" s="36"/>
      <c r="R40" s="36"/>
      <c r="S40" s="61"/>
      <c r="T40" s="75"/>
    </row>
    <row r="41" spans="3:20" x14ac:dyDescent="0.2">
      <c r="C41" s="23"/>
      <c r="D41" s="68" t="s">
        <v>50</v>
      </c>
      <c r="E41" s="69" t="s">
        <v>30</v>
      </c>
      <c r="F41" s="82" t="s">
        <v>51</v>
      </c>
      <c r="G41" s="71">
        <f t="shared" si="4"/>
        <v>200</v>
      </c>
      <c r="H41" s="71">
        <f t="shared" si="5"/>
        <v>0</v>
      </c>
      <c r="I41" s="71">
        <v>200</v>
      </c>
      <c r="J41" s="71">
        <v>0</v>
      </c>
      <c r="K41" s="71">
        <v>0</v>
      </c>
      <c r="L41" s="72">
        <v>0</v>
      </c>
      <c r="M41" s="72">
        <v>0</v>
      </c>
      <c r="N41" s="77">
        <v>0</v>
      </c>
      <c r="O41" s="61"/>
      <c r="P41" s="74"/>
      <c r="Q41" s="61"/>
      <c r="R41" s="61"/>
      <c r="S41" s="61"/>
      <c r="T41" s="75"/>
    </row>
    <row r="42" spans="3:20" x14ac:dyDescent="0.2">
      <c r="C42" s="23"/>
      <c r="D42" s="68"/>
      <c r="E42" s="69" t="s">
        <v>32</v>
      </c>
      <c r="F42" s="70"/>
      <c r="G42" s="71">
        <f>I42+J42+K42+M42</f>
        <v>200</v>
      </c>
      <c r="H42" s="71">
        <f t="shared" si="5"/>
        <v>0</v>
      </c>
      <c r="I42" s="71">
        <v>0</v>
      </c>
      <c r="J42" s="71">
        <v>0</v>
      </c>
      <c r="K42" s="71">
        <v>0</v>
      </c>
      <c r="L42" s="72">
        <v>0</v>
      </c>
      <c r="M42" s="72">
        <v>200</v>
      </c>
      <c r="N42" s="77">
        <v>0</v>
      </c>
      <c r="O42" s="61"/>
      <c r="P42" s="74"/>
      <c r="Q42" s="61"/>
      <c r="R42" s="61"/>
      <c r="S42" s="61"/>
      <c r="T42" s="75"/>
    </row>
    <row r="43" spans="3:20" s="8" customFormat="1" x14ac:dyDescent="0.2">
      <c r="C43" s="76"/>
      <c r="D43" s="56" t="s">
        <v>52</v>
      </c>
      <c r="E43" s="57" t="s">
        <v>30</v>
      </c>
      <c r="F43" s="58" t="s">
        <v>53</v>
      </c>
      <c r="G43" s="59">
        <f>G45</f>
        <v>410</v>
      </c>
      <c r="H43" s="59">
        <f t="shared" ref="H43:K44" si="8">H45</f>
        <v>0</v>
      </c>
      <c r="I43" s="59">
        <f>I45</f>
        <v>410</v>
      </c>
      <c r="J43" s="59">
        <f t="shared" si="8"/>
        <v>0</v>
      </c>
      <c r="K43" s="59">
        <f>K45</f>
        <v>0</v>
      </c>
      <c r="L43" s="59">
        <v>0</v>
      </c>
      <c r="M43" s="59">
        <f>SUM(M45:M45)</f>
        <v>0</v>
      </c>
      <c r="N43" s="60">
        <v>0</v>
      </c>
      <c r="O43" s="36"/>
      <c r="P43" s="37"/>
      <c r="Q43" s="36"/>
      <c r="R43" s="78"/>
      <c r="S43" s="78"/>
      <c r="T43" s="67"/>
    </row>
    <row r="44" spans="3:20" s="8" customFormat="1" x14ac:dyDescent="0.2">
      <c r="C44" s="76"/>
      <c r="D44" s="56"/>
      <c r="E44" s="57" t="s">
        <v>32</v>
      </c>
      <c r="F44" s="58"/>
      <c r="G44" s="59">
        <f>G46</f>
        <v>410</v>
      </c>
      <c r="H44" s="59">
        <f t="shared" si="8"/>
        <v>0</v>
      </c>
      <c r="I44" s="59">
        <f>I46</f>
        <v>105</v>
      </c>
      <c r="J44" s="59">
        <f t="shared" si="8"/>
        <v>90</v>
      </c>
      <c r="K44" s="59">
        <f t="shared" si="8"/>
        <v>95</v>
      </c>
      <c r="L44" s="59">
        <v>0</v>
      </c>
      <c r="M44" s="59">
        <f>SUM(M45:M46)</f>
        <v>120</v>
      </c>
      <c r="N44" s="60">
        <v>0</v>
      </c>
      <c r="O44" s="36"/>
      <c r="P44" s="37"/>
      <c r="Q44" s="36"/>
      <c r="R44" s="78"/>
      <c r="S44" s="78"/>
      <c r="T44" s="67"/>
    </row>
    <row r="45" spans="3:20" x14ac:dyDescent="0.2">
      <c r="C45" s="23"/>
      <c r="D45" s="83" t="s">
        <v>54</v>
      </c>
      <c r="E45" s="69" t="s">
        <v>30</v>
      </c>
      <c r="F45" s="82" t="s">
        <v>55</v>
      </c>
      <c r="G45" s="71">
        <f t="shared" si="4"/>
        <v>410</v>
      </c>
      <c r="H45" s="71">
        <f t="shared" si="5"/>
        <v>0</v>
      </c>
      <c r="I45" s="71">
        <v>410</v>
      </c>
      <c r="J45" s="72">
        <v>0</v>
      </c>
      <c r="K45" s="72">
        <v>0</v>
      </c>
      <c r="L45" s="72">
        <v>0</v>
      </c>
      <c r="M45" s="72">
        <v>0</v>
      </c>
      <c r="N45" s="73">
        <v>0</v>
      </c>
      <c r="O45" s="61"/>
      <c r="P45" s="74"/>
      <c r="Q45" s="61"/>
      <c r="R45" s="61"/>
      <c r="S45" s="61"/>
      <c r="T45" s="75"/>
    </row>
    <row r="46" spans="3:20" x14ac:dyDescent="0.2">
      <c r="C46" s="23"/>
      <c r="D46" s="68"/>
      <c r="E46" s="69" t="s">
        <v>32</v>
      </c>
      <c r="F46" s="70"/>
      <c r="G46" s="71">
        <f>I46+J46+K46+M46</f>
        <v>410</v>
      </c>
      <c r="H46" s="71">
        <f t="shared" si="5"/>
        <v>0</v>
      </c>
      <c r="I46" s="71">
        <v>105</v>
      </c>
      <c r="J46" s="72">
        <v>90</v>
      </c>
      <c r="K46" s="72">
        <v>95</v>
      </c>
      <c r="L46" s="72">
        <v>0</v>
      </c>
      <c r="M46" s="72">
        <v>120</v>
      </c>
      <c r="N46" s="73">
        <v>0</v>
      </c>
      <c r="O46" s="61"/>
      <c r="P46" s="74"/>
      <c r="Q46" s="61"/>
      <c r="R46" s="61"/>
      <c r="S46" s="61"/>
      <c r="T46" s="75"/>
    </row>
    <row r="47" spans="3:20" s="8" customFormat="1" x14ac:dyDescent="0.2">
      <c r="C47" s="76"/>
      <c r="D47" s="56" t="s">
        <v>56</v>
      </c>
      <c r="E47" s="57" t="s">
        <v>30</v>
      </c>
      <c r="F47" s="58" t="s">
        <v>57</v>
      </c>
      <c r="G47" s="59">
        <f>G49+G69+G71+G75+G81+G83+G85+G87</f>
        <v>1897</v>
      </c>
      <c r="H47" s="59">
        <f>L47+N47</f>
        <v>190</v>
      </c>
      <c r="I47" s="59">
        <f>I49+I69+I71+I75+I81+I83+I85+I87</f>
        <v>1617</v>
      </c>
      <c r="J47" s="59">
        <f t="shared" ref="J47:N48" si="9">J49+J69+J71+J75+J81+J83+J85+J87</f>
        <v>0</v>
      </c>
      <c r="K47" s="59">
        <f t="shared" si="9"/>
        <v>280</v>
      </c>
      <c r="L47" s="59">
        <f t="shared" si="9"/>
        <v>190</v>
      </c>
      <c r="M47" s="59">
        <f t="shared" si="9"/>
        <v>0</v>
      </c>
      <c r="N47" s="60">
        <f t="shared" si="9"/>
        <v>0</v>
      </c>
      <c r="O47" s="36"/>
      <c r="P47" s="37"/>
      <c r="Q47" s="36"/>
      <c r="R47" s="78"/>
      <c r="S47" s="78"/>
      <c r="T47" s="67"/>
    </row>
    <row r="48" spans="3:20" s="8" customFormat="1" x14ac:dyDescent="0.2">
      <c r="C48" s="76"/>
      <c r="D48" s="56"/>
      <c r="E48" s="57" t="s">
        <v>32</v>
      </c>
      <c r="F48" s="58"/>
      <c r="G48" s="59">
        <f>G50+G70+G72+G76+G82+G84+G86+G88</f>
        <v>1897</v>
      </c>
      <c r="H48" s="59">
        <f>L48+N48</f>
        <v>190</v>
      </c>
      <c r="I48" s="59">
        <f>I50+I70+I72+I76+I82+I84+I86+I88</f>
        <v>744</v>
      </c>
      <c r="J48" s="59">
        <f t="shared" si="9"/>
        <v>496</v>
      </c>
      <c r="K48" s="59">
        <f t="shared" si="9"/>
        <v>403</v>
      </c>
      <c r="L48" s="59">
        <f t="shared" si="9"/>
        <v>165</v>
      </c>
      <c r="M48" s="59">
        <f t="shared" si="9"/>
        <v>254</v>
      </c>
      <c r="N48" s="60">
        <f t="shared" si="9"/>
        <v>25</v>
      </c>
      <c r="O48" s="36"/>
      <c r="P48" s="37"/>
      <c r="Q48" s="36"/>
      <c r="R48" s="78"/>
      <c r="S48" s="78"/>
      <c r="T48" s="67"/>
    </row>
    <row r="49" spans="3:20" s="8" customFormat="1" x14ac:dyDescent="0.2">
      <c r="C49" s="76"/>
      <c r="D49" s="56" t="s">
        <v>58</v>
      </c>
      <c r="E49" s="57" t="s">
        <v>30</v>
      </c>
      <c r="F49" s="58" t="s">
        <v>59</v>
      </c>
      <c r="G49" s="59">
        <f>I49+J49+K49+M49</f>
        <v>1445</v>
      </c>
      <c r="H49" s="59">
        <f t="shared" si="5"/>
        <v>144</v>
      </c>
      <c r="I49" s="59">
        <f>I51+I53+I55+I57+I59+I61+I63+I65+I67</f>
        <v>1292</v>
      </c>
      <c r="J49" s="59">
        <f t="shared" ref="J49:N49" si="10">J51+J53+J55+J57+J59+J61+J63+J65+J67</f>
        <v>0</v>
      </c>
      <c r="K49" s="59">
        <f t="shared" si="10"/>
        <v>153</v>
      </c>
      <c r="L49" s="59">
        <f>L51+L53+L55+L57+L59+L61+L63+L65+L67</f>
        <v>144</v>
      </c>
      <c r="M49" s="59">
        <f t="shared" si="10"/>
        <v>0</v>
      </c>
      <c r="N49" s="60">
        <f t="shared" si="10"/>
        <v>0</v>
      </c>
      <c r="O49" s="36"/>
      <c r="P49" s="37"/>
      <c r="Q49" s="36"/>
      <c r="R49" s="78"/>
      <c r="S49" s="78"/>
      <c r="T49" s="67"/>
    </row>
    <row r="50" spans="3:20" s="8" customFormat="1" x14ac:dyDescent="0.2">
      <c r="C50" s="76"/>
      <c r="D50" s="56"/>
      <c r="E50" s="57" t="s">
        <v>32</v>
      </c>
      <c r="F50" s="58"/>
      <c r="G50" s="59">
        <f>G52+G54+G56+G58+G60+G62+G64+G66+G68</f>
        <v>1445</v>
      </c>
      <c r="H50" s="59">
        <f t="shared" ref="H50:N50" si="11">H52+H54+H56+H58+H60+H62+H64+H66+H68</f>
        <v>144</v>
      </c>
      <c r="I50" s="59">
        <f>I52+I54+I56+I58+I60+I62+I64+I66+I68</f>
        <v>580</v>
      </c>
      <c r="J50" s="59">
        <f t="shared" si="11"/>
        <v>379</v>
      </c>
      <c r="K50" s="59">
        <f t="shared" si="11"/>
        <v>282</v>
      </c>
      <c r="L50" s="59">
        <f t="shared" si="11"/>
        <v>124</v>
      </c>
      <c r="M50" s="59">
        <f t="shared" si="11"/>
        <v>204</v>
      </c>
      <c r="N50" s="60">
        <f t="shared" si="11"/>
        <v>20</v>
      </c>
      <c r="O50" s="36"/>
      <c r="P50" s="37"/>
      <c r="Q50" s="36"/>
      <c r="R50" s="78"/>
      <c r="S50" s="78"/>
      <c r="T50" s="67"/>
    </row>
    <row r="51" spans="3:20" x14ac:dyDescent="0.2">
      <c r="C51" s="23"/>
      <c r="D51" s="68" t="s">
        <v>60</v>
      </c>
      <c r="E51" s="69" t="s">
        <v>30</v>
      </c>
      <c r="F51" s="70" t="s">
        <v>61</v>
      </c>
      <c r="G51" s="71">
        <f t="shared" ref="G51:G68" si="12">I51+J51+K51+M51</f>
        <v>20</v>
      </c>
      <c r="H51" s="71">
        <f>L51+N51</f>
        <v>2</v>
      </c>
      <c r="I51" s="71">
        <v>13</v>
      </c>
      <c r="J51" s="72">
        <v>0</v>
      </c>
      <c r="K51" s="72">
        <v>7</v>
      </c>
      <c r="L51" s="71">
        <f>(I51+J51+K51)*10%</f>
        <v>2</v>
      </c>
      <c r="M51" s="72">
        <v>0</v>
      </c>
      <c r="N51" s="84">
        <f>M51*10%</f>
        <v>0</v>
      </c>
      <c r="O51" s="61"/>
      <c r="P51" s="74"/>
      <c r="Q51" s="61"/>
      <c r="R51" s="61"/>
      <c r="S51" s="61"/>
      <c r="T51" s="40"/>
    </row>
    <row r="52" spans="3:20" x14ac:dyDescent="0.2">
      <c r="C52" s="23"/>
      <c r="D52" s="68"/>
      <c r="E52" s="69" t="s">
        <v>32</v>
      </c>
      <c r="F52" s="70"/>
      <c r="G52" s="71">
        <f t="shared" si="12"/>
        <v>20</v>
      </c>
      <c r="H52" s="71">
        <f t="shared" ref="H52:H96" si="13">L52+N52</f>
        <v>2</v>
      </c>
      <c r="I52" s="71">
        <v>5</v>
      </c>
      <c r="J52" s="72">
        <v>15</v>
      </c>
      <c r="K52" s="72">
        <v>0</v>
      </c>
      <c r="L52" s="71">
        <f>(I52+J52+K52)*10%</f>
        <v>2</v>
      </c>
      <c r="M52" s="72">
        <v>0</v>
      </c>
      <c r="N52" s="84">
        <f>M52*10%</f>
        <v>0</v>
      </c>
      <c r="O52" s="61"/>
      <c r="P52" s="74"/>
      <c r="Q52" s="61"/>
      <c r="R52" s="61"/>
      <c r="S52" s="61"/>
      <c r="T52" s="40"/>
    </row>
    <row r="53" spans="3:20" x14ac:dyDescent="0.2">
      <c r="C53" s="23"/>
      <c r="D53" s="68" t="s">
        <v>62</v>
      </c>
      <c r="E53" s="69" t="s">
        <v>30</v>
      </c>
      <c r="F53" s="70" t="s">
        <v>63</v>
      </c>
      <c r="G53" s="71">
        <f t="shared" si="12"/>
        <v>20</v>
      </c>
      <c r="H53" s="71">
        <f t="shared" si="13"/>
        <v>2</v>
      </c>
      <c r="I53" s="71">
        <v>18</v>
      </c>
      <c r="J53" s="72">
        <v>0</v>
      </c>
      <c r="K53" s="72">
        <v>2</v>
      </c>
      <c r="L53" s="71">
        <f t="shared" ref="L53:L96" si="14">(I53+J53+K53)*10%</f>
        <v>2</v>
      </c>
      <c r="M53" s="72">
        <v>0</v>
      </c>
      <c r="N53" s="84">
        <f t="shared" ref="N53:N96" si="15">M53*10%</f>
        <v>0</v>
      </c>
      <c r="O53" s="61"/>
      <c r="P53" s="74"/>
      <c r="Q53" s="61"/>
      <c r="R53" s="61"/>
      <c r="S53" s="61"/>
      <c r="T53" s="40"/>
    </row>
    <row r="54" spans="3:20" x14ac:dyDescent="0.2">
      <c r="C54" s="23"/>
      <c r="D54" s="68"/>
      <c r="E54" s="69" t="s">
        <v>32</v>
      </c>
      <c r="F54" s="70"/>
      <c r="G54" s="71">
        <f t="shared" si="12"/>
        <v>20</v>
      </c>
      <c r="H54" s="71">
        <f t="shared" si="13"/>
        <v>2</v>
      </c>
      <c r="I54" s="71">
        <v>6</v>
      </c>
      <c r="J54" s="72">
        <v>5</v>
      </c>
      <c r="K54" s="72">
        <v>5</v>
      </c>
      <c r="L54" s="71">
        <v>2</v>
      </c>
      <c r="M54" s="72">
        <v>4</v>
      </c>
      <c r="N54" s="84">
        <v>0</v>
      </c>
      <c r="O54" s="61"/>
      <c r="P54" s="74"/>
      <c r="Q54" s="61"/>
      <c r="R54" s="61"/>
      <c r="S54" s="61"/>
      <c r="T54" s="40"/>
    </row>
    <row r="55" spans="3:20" x14ac:dyDescent="0.2">
      <c r="C55" s="23"/>
      <c r="D55" s="68" t="s">
        <v>64</v>
      </c>
      <c r="E55" s="69" t="s">
        <v>30</v>
      </c>
      <c r="F55" s="70" t="s">
        <v>65</v>
      </c>
      <c r="G55" s="71">
        <f t="shared" si="12"/>
        <v>570</v>
      </c>
      <c r="H55" s="71">
        <f t="shared" si="13"/>
        <v>57</v>
      </c>
      <c r="I55" s="71">
        <v>510</v>
      </c>
      <c r="J55" s="72">
        <v>0</v>
      </c>
      <c r="K55" s="72">
        <v>60</v>
      </c>
      <c r="L55" s="71">
        <f t="shared" si="14"/>
        <v>57</v>
      </c>
      <c r="M55" s="72">
        <v>0</v>
      </c>
      <c r="N55" s="84">
        <f t="shared" si="15"/>
        <v>0</v>
      </c>
      <c r="O55" s="61"/>
      <c r="P55" s="74"/>
      <c r="Q55" s="61"/>
      <c r="R55" s="61"/>
      <c r="S55" s="61"/>
      <c r="T55" s="40"/>
    </row>
    <row r="56" spans="3:20" x14ac:dyDescent="0.2">
      <c r="C56" s="23"/>
      <c r="D56" s="68"/>
      <c r="E56" s="69" t="s">
        <v>32</v>
      </c>
      <c r="F56" s="70"/>
      <c r="G56" s="71">
        <f t="shared" si="12"/>
        <v>570</v>
      </c>
      <c r="H56" s="71">
        <f t="shared" si="13"/>
        <v>57</v>
      </c>
      <c r="I56" s="71">
        <v>180</v>
      </c>
      <c r="J56" s="72">
        <v>152</v>
      </c>
      <c r="K56" s="72">
        <v>148</v>
      </c>
      <c r="L56" s="71">
        <f t="shared" si="14"/>
        <v>48</v>
      </c>
      <c r="M56" s="72">
        <v>90</v>
      </c>
      <c r="N56" s="84">
        <f t="shared" si="15"/>
        <v>9</v>
      </c>
      <c r="O56" s="61"/>
      <c r="P56" s="74"/>
      <c r="Q56" s="61"/>
      <c r="R56" s="61"/>
      <c r="S56" s="61"/>
      <c r="T56" s="40"/>
    </row>
    <row r="57" spans="3:20" x14ac:dyDescent="0.2">
      <c r="C57" s="23"/>
      <c r="D57" s="68" t="s">
        <v>66</v>
      </c>
      <c r="E57" s="69" t="s">
        <v>30</v>
      </c>
      <c r="F57" s="70" t="s">
        <v>67</v>
      </c>
      <c r="G57" s="71">
        <f t="shared" si="12"/>
        <v>16</v>
      </c>
      <c r="H57" s="71">
        <f t="shared" si="13"/>
        <v>1</v>
      </c>
      <c r="I57" s="71">
        <v>14</v>
      </c>
      <c r="J57" s="72">
        <v>0</v>
      </c>
      <c r="K57" s="72">
        <v>2</v>
      </c>
      <c r="L57" s="71">
        <v>1</v>
      </c>
      <c r="M57" s="72">
        <v>0</v>
      </c>
      <c r="N57" s="84">
        <f t="shared" si="15"/>
        <v>0</v>
      </c>
      <c r="O57" s="61"/>
      <c r="P57" s="74"/>
      <c r="Q57" s="61"/>
      <c r="R57" s="61"/>
      <c r="S57" s="61"/>
      <c r="T57" s="40"/>
    </row>
    <row r="58" spans="3:20" x14ac:dyDescent="0.2">
      <c r="C58" s="23"/>
      <c r="D58" s="68"/>
      <c r="E58" s="69" t="s">
        <v>32</v>
      </c>
      <c r="F58" s="70"/>
      <c r="G58" s="71">
        <f t="shared" si="12"/>
        <v>16</v>
      </c>
      <c r="H58" s="71">
        <f t="shared" si="13"/>
        <v>1</v>
      </c>
      <c r="I58" s="71">
        <v>10</v>
      </c>
      <c r="J58" s="72">
        <v>4</v>
      </c>
      <c r="K58" s="72">
        <v>2</v>
      </c>
      <c r="L58" s="71">
        <v>1</v>
      </c>
      <c r="M58" s="72">
        <v>0</v>
      </c>
      <c r="N58" s="84">
        <f t="shared" si="15"/>
        <v>0</v>
      </c>
      <c r="O58" s="61"/>
      <c r="P58" s="74"/>
      <c r="Q58" s="61"/>
      <c r="R58" s="61"/>
      <c r="S58" s="61"/>
      <c r="T58" s="40"/>
    </row>
    <row r="59" spans="3:20" x14ac:dyDescent="0.2">
      <c r="C59" s="23"/>
      <c r="D59" s="68" t="s">
        <v>68</v>
      </c>
      <c r="E59" s="69" t="s">
        <v>30</v>
      </c>
      <c r="F59" s="70" t="s">
        <v>69</v>
      </c>
      <c r="G59" s="71">
        <f t="shared" si="12"/>
        <v>90</v>
      </c>
      <c r="H59" s="71">
        <f t="shared" si="13"/>
        <v>9</v>
      </c>
      <c r="I59" s="71">
        <v>81</v>
      </c>
      <c r="J59" s="72">
        <v>0</v>
      </c>
      <c r="K59" s="72">
        <v>9</v>
      </c>
      <c r="L59" s="71">
        <f t="shared" si="14"/>
        <v>9</v>
      </c>
      <c r="M59" s="72">
        <v>0</v>
      </c>
      <c r="N59" s="84">
        <f t="shared" si="15"/>
        <v>0</v>
      </c>
      <c r="O59" s="61"/>
      <c r="P59" s="74"/>
      <c r="Q59" s="61"/>
      <c r="R59" s="61"/>
      <c r="S59" s="61"/>
      <c r="T59" s="40"/>
    </row>
    <row r="60" spans="3:20" x14ac:dyDescent="0.2">
      <c r="C60" s="23"/>
      <c r="D60" s="68"/>
      <c r="E60" s="69" t="s">
        <v>32</v>
      </c>
      <c r="F60" s="70"/>
      <c r="G60" s="71">
        <f t="shared" si="12"/>
        <v>90</v>
      </c>
      <c r="H60" s="71">
        <f t="shared" si="13"/>
        <v>9</v>
      </c>
      <c r="I60" s="71">
        <v>0</v>
      </c>
      <c r="J60" s="72">
        <v>30</v>
      </c>
      <c r="K60" s="72">
        <v>30</v>
      </c>
      <c r="L60" s="71">
        <f t="shared" si="14"/>
        <v>6</v>
      </c>
      <c r="M60" s="72">
        <v>30</v>
      </c>
      <c r="N60" s="84">
        <f t="shared" si="15"/>
        <v>3</v>
      </c>
      <c r="O60" s="61"/>
      <c r="P60" s="74"/>
      <c r="Q60" s="61"/>
      <c r="R60" s="61"/>
      <c r="S60" s="61"/>
      <c r="T60" s="40"/>
    </row>
    <row r="61" spans="3:20" ht="12.75" customHeight="1" x14ac:dyDescent="0.2">
      <c r="C61" s="23"/>
      <c r="D61" s="68" t="s">
        <v>70</v>
      </c>
      <c r="E61" s="69" t="s">
        <v>30</v>
      </c>
      <c r="F61" s="70" t="s">
        <v>71</v>
      </c>
      <c r="G61" s="71">
        <f t="shared" si="12"/>
        <v>1</v>
      </c>
      <c r="H61" s="71">
        <f t="shared" si="13"/>
        <v>0</v>
      </c>
      <c r="I61" s="71">
        <v>1</v>
      </c>
      <c r="J61" s="72">
        <v>0</v>
      </c>
      <c r="K61" s="72">
        <v>0</v>
      </c>
      <c r="L61" s="71">
        <v>0</v>
      </c>
      <c r="M61" s="72">
        <v>0</v>
      </c>
      <c r="N61" s="84">
        <f t="shared" si="15"/>
        <v>0</v>
      </c>
      <c r="O61" s="61"/>
      <c r="P61" s="74"/>
      <c r="Q61" s="61"/>
      <c r="R61" s="61"/>
      <c r="S61" s="61"/>
      <c r="T61" s="40"/>
    </row>
    <row r="62" spans="3:20" ht="12.75" customHeight="1" x14ac:dyDescent="0.2">
      <c r="C62" s="23"/>
      <c r="D62" s="68"/>
      <c r="E62" s="69" t="s">
        <v>32</v>
      </c>
      <c r="F62" s="70"/>
      <c r="G62" s="71">
        <f t="shared" si="12"/>
        <v>1</v>
      </c>
      <c r="H62" s="71">
        <f t="shared" si="13"/>
        <v>0</v>
      </c>
      <c r="I62" s="71">
        <v>1</v>
      </c>
      <c r="J62" s="72">
        <v>0</v>
      </c>
      <c r="K62" s="72">
        <v>0</v>
      </c>
      <c r="L62" s="71">
        <v>0</v>
      </c>
      <c r="M62" s="72">
        <v>0</v>
      </c>
      <c r="N62" s="84">
        <f t="shared" si="15"/>
        <v>0</v>
      </c>
      <c r="O62" s="61"/>
      <c r="P62" s="74"/>
      <c r="Q62" s="61"/>
      <c r="R62" s="61"/>
      <c r="S62" s="61"/>
      <c r="T62" s="40"/>
    </row>
    <row r="63" spans="3:20" ht="13.5" customHeight="1" x14ac:dyDescent="0.2">
      <c r="C63" s="23"/>
      <c r="D63" s="83" t="s">
        <v>72</v>
      </c>
      <c r="E63" s="69" t="s">
        <v>30</v>
      </c>
      <c r="F63" s="70" t="s">
        <v>73</v>
      </c>
      <c r="G63" s="71">
        <f t="shared" si="12"/>
        <v>60</v>
      </c>
      <c r="H63" s="71">
        <f t="shared" si="13"/>
        <v>6</v>
      </c>
      <c r="I63" s="71">
        <v>54</v>
      </c>
      <c r="J63" s="72">
        <v>0</v>
      </c>
      <c r="K63" s="72">
        <v>6</v>
      </c>
      <c r="L63" s="71">
        <f t="shared" si="14"/>
        <v>6</v>
      </c>
      <c r="M63" s="72">
        <v>0</v>
      </c>
      <c r="N63" s="84">
        <f t="shared" si="15"/>
        <v>0</v>
      </c>
      <c r="O63" s="61"/>
      <c r="P63" s="74"/>
      <c r="Q63" s="61"/>
      <c r="R63" s="61"/>
      <c r="S63" s="61"/>
      <c r="T63" s="40"/>
    </row>
    <row r="64" spans="3:20" ht="13.5" customHeight="1" x14ac:dyDescent="0.2">
      <c r="C64" s="23"/>
      <c r="D64" s="83"/>
      <c r="E64" s="69" t="s">
        <v>32</v>
      </c>
      <c r="F64" s="70"/>
      <c r="G64" s="71">
        <f t="shared" si="12"/>
        <v>60</v>
      </c>
      <c r="H64" s="71">
        <f t="shared" si="13"/>
        <v>6</v>
      </c>
      <c r="I64" s="71">
        <v>30</v>
      </c>
      <c r="J64" s="72">
        <v>21</v>
      </c>
      <c r="K64" s="72">
        <v>9</v>
      </c>
      <c r="L64" s="71">
        <f t="shared" si="14"/>
        <v>6</v>
      </c>
      <c r="M64" s="72">
        <v>0</v>
      </c>
      <c r="N64" s="84">
        <f t="shared" si="15"/>
        <v>0</v>
      </c>
      <c r="O64" s="61"/>
      <c r="P64" s="74"/>
      <c r="Q64" s="61"/>
      <c r="R64" s="61"/>
      <c r="S64" s="61"/>
      <c r="T64" s="40"/>
    </row>
    <row r="65" spans="3:20" x14ac:dyDescent="0.2">
      <c r="C65" s="23"/>
      <c r="D65" s="83" t="s">
        <v>74</v>
      </c>
      <c r="E65" s="69" t="s">
        <v>30</v>
      </c>
      <c r="F65" s="70" t="s">
        <v>75</v>
      </c>
      <c r="G65" s="71">
        <f t="shared" si="12"/>
        <v>180</v>
      </c>
      <c r="H65" s="71">
        <f t="shared" si="13"/>
        <v>18</v>
      </c>
      <c r="I65" s="71">
        <v>162</v>
      </c>
      <c r="J65" s="72">
        <v>0</v>
      </c>
      <c r="K65" s="72">
        <v>18</v>
      </c>
      <c r="L65" s="71">
        <f t="shared" si="14"/>
        <v>18</v>
      </c>
      <c r="M65" s="72">
        <v>0</v>
      </c>
      <c r="N65" s="84">
        <f t="shared" si="15"/>
        <v>0</v>
      </c>
      <c r="O65" s="61"/>
      <c r="P65" s="74"/>
      <c r="Q65" s="61"/>
      <c r="R65" s="61"/>
      <c r="S65" s="61"/>
      <c r="T65" s="40"/>
    </row>
    <row r="66" spans="3:20" x14ac:dyDescent="0.2">
      <c r="C66" s="23"/>
      <c r="D66" s="83"/>
      <c r="E66" s="69" t="s">
        <v>32</v>
      </c>
      <c r="F66" s="70"/>
      <c r="G66" s="71">
        <f t="shared" si="12"/>
        <v>180</v>
      </c>
      <c r="H66" s="71">
        <f t="shared" si="13"/>
        <v>18</v>
      </c>
      <c r="I66" s="71">
        <v>50</v>
      </c>
      <c r="J66" s="72">
        <v>40</v>
      </c>
      <c r="K66" s="72">
        <v>40</v>
      </c>
      <c r="L66" s="71">
        <f t="shared" si="14"/>
        <v>13</v>
      </c>
      <c r="M66" s="72">
        <v>50</v>
      </c>
      <c r="N66" s="84">
        <f t="shared" si="15"/>
        <v>5</v>
      </c>
      <c r="O66" s="61"/>
      <c r="P66" s="74"/>
      <c r="Q66" s="61"/>
      <c r="R66" s="61"/>
      <c r="S66" s="61"/>
      <c r="T66" s="40"/>
    </row>
    <row r="67" spans="3:20" x14ac:dyDescent="0.2">
      <c r="C67" s="23"/>
      <c r="D67" s="83" t="s">
        <v>76</v>
      </c>
      <c r="E67" s="69" t="s">
        <v>30</v>
      </c>
      <c r="F67" s="70" t="s">
        <v>77</v>
      </c>
      <c r="G67" s="71">
        <f t="shared" si="12"/>
        <v>488</v>
      </c>
      <c r="H67" s="71">
        <f t="shared" si="13"/>
        <v>49</v>
      </c>
      <c r="I67" s="71">
        <v>439</v>
      </c>
      <c r="J67" s="72">
        <v>0</v>
      </c>
      <c r="K67" s="72">
        <v>49</v>
      </c>
      <c r="L67" s="71">
        <v>49</v>
      </c>
      <c r="M67" s="72">
        <v>0</v>
      </c>
      <c r="N67" s="84">
        <f t="shared" si="15"/>
        <v>0</v>
      </c>
      <c r="O67" s="61"/>
      <c r="P67" s="74"/>
      <c r="Q67" s="61"/>
      <c r="R67" s="61"/>
      <c r="S67" s="61"/>
      <c r="T67" s="40"/>
    </row>
    <row r="68" spans="3:20" x14ac:dyDescent="0.2">
      <c r="C68" s="23"/>
      <c r="D68" s="83"/>
      <c r="E68" s="69" t="s">
        <v>32</v>
      </c>
      <c r="F68" s="70"/>
      <c r="G68" s="71">
        <f t="shared" si="12"/>
        <v>488</v>
      </c>
      <c r="H68" s="71">
        <f t="shared" si="13"/>
        <v>49</v>
      </c>
      <c r="I68" s="71">
        <v>298</v>
      </c>
      <c r="J68" s="72">
        <v>112</v>
      </c>
      <c r="K68" s="72">
        <v>48</v>
      </c>
      <c r="L68" s="71">
        <v>46</v>
      </c>
      <c r="M68" s="72">
        <v>30</v>
      </c>
      <c r="N68" s="84">
        <f t="shared" si="15"/>
        <v>3</v>
      </c>
      <c r="O68" s="61"/>
      <c r="P68" s="74"/>
      <c r="Q68" s="61"/>
      <c r="R68" s="61"/>
      <c r="S68" s="61"/>
      <c r="T68" s="40"/>
    </row>
    <row r="69" spans="3:20" s="8" customFormat="1" x14ac:dyDescent="0.2">
      <c r="C69" s="76"/>
      <c r="D69" s="56" t="s">
        <v>78</v>
      </c>
      <c r="E69" s="57" t="s">
        <v>30</v>
      </c>
      <c r="F69" s="58" t="s">
        <v>79</v>
      </c>
      <c r="G69" s="59">
        <f>I69+J69+K69+M69</f>
        <v>0</v>
      </c>
      <c r="H69" s="59">
        <f t="shared" si="13"/>
        <v>0</v>
      </c>
      <c r="I69" s="59">
        <v>0</v>
      </c>
      <c r="J69" s="80">
        <v>0</v>
      </c>
      <c r="K69" s="80">
        <v>0</v>
      </c>
      <c r="L69" s="59">
        <f t="shared" si="14"/>
        <v>0</v>
      </c>
      <c r="M69" s="80">
        <v>0</v>
      </c>
      <c r="N69" s="60">
        <f t="shared" si="15"/>
        <v>0</v>
      </c>
      <c r="O69" s="78"/>
      <c r="P69" s="37"/>
      <c r="Q69" s="78"/>
      <c r="R69" s="78"/>
      <c r="S69" s="78"/>
      <c r="T69" s="65"/>
    </row>
    <row r="70" spans="3:20" s="8" customFormat="1" x14ac:dyDescent="0.2">
      <c r="C70" s="76"/>
      <c r="D70" s="56"/>
      <c r="E70" s="57" t="s">
        <v>32</v>
      </c>
      <c r="F70" s="58"/>
      <c r="G70" s="59">
        <f>I70+J70+K70+M70</f>
        <v>0</v>
      </c>
      <c r="H70" s="59">
        <f t="shared" si="13"/>
        <v>0</v>
      </c>
      <c r="I70" s="59">
        <v>0</v>
      </c>
      <c r="J70" s="80">
        <v>0</v>
      </c>
      <c r="K70" s="80">
        <v>0</v>
      </c>
      <c r="L70" s="59">
        <f t="shared" si="14"/>
        <v>0</v>
      </c>
      <c r="M70" s="80">
        <v>0</v>
      </c>
      <c r="N70" s="60">
        <f t="shared" si="15"/>
        <v>0</v>
      </c>
      <c r="O70" s="78"/>
      <c r="P70" s="37"/>
      <c r="Q70" s="78"/>
      <c r="R70" s="78"/>
      <c r="S70" s="78"/>
      <c r="T70" s="65"/>
    </row>
    <row r="71" spans="3:20" s="8" customFormat="1" x14ac:dyDescent="0.2">
      <c r="C71" s="76"/>
      <c r="D71" s="85" t="s">
        <v>80</v>
      </c>
      <c r="E71" s="57" t="s">
        <v>30</v>
      </c>
      <c r="F71" s="86" t="s">
        <v>81</v>
      </c>
      <c r="G71" s="59">
        <f>G73</f>
        <v>30</v>
      </c>
      <c r="H71" s="59">
        <f t="shared" ref="H71:N72" si="16">H73</f>
        <v>3</v>
      </c>
      <c r="I71" s="59">
        <f t="shared" si="16"/>
        <v>9</v>
      </c>
      <c r="J71" s="59">
        <f t="shared" si="16"/>
        <v>0</v>
      </c>
      <c r="K71" s="59">
        <f t="shared" si="16"/>
        <v>21</v>
      </c>
      <c r="L71" s="59">
        <f t="shared" si="16"/>
        <v>3</v>
      </c>
      <c r="M71" s="59">
        <f t="shared" si="16"/>
        <v>0</v>
      </c>
      <c r="N71" s="60">
        <f t="shared" si="16"/>
        <v>0</v>
      </c>
      <c r="O71" s="36"/>
      <c r="P71" s="37"/>
      <c r="Q71" s="36"/>
      <c r="R71" s="78"/>
      <c r="S71" s="78"/>
      <c r="T71" s="65"/>
    </row>
    <row r="72" spans="3:20" s="8" customFormat="1" x14ac:dyDescent="0.2">
      <c r="C72" s="76"/>
      <c r="D72" s="85"/>
      <c r="E72" s="57" t="s">
        <v>32</v>
      </c>
      <c r="F72" s="86"/>
      <c r="G72" s="59">
        <f>G74</f>
        <v>30</v>
      </c>
      <c r="H72" s="59">
        <f t="shared" si="16"/>
        <v>3</v>
      </c>
      <c r="I72" s="59">
        <f t="shared" si="16"/>
        <v>0</v>
      </c>
      <c r="J72" s="59">
        <f t="shared" si="16"/>
        <v>9</v>
      </c>
      <c r="K72" s="59">
        <f t="shared" si="16"/>
        <v>1</v>
      </c>
      <c r="L72" s="59">
        <f t="shared" si="16"/>
        <v>1</v>
      </c>
      <c r="M72" s="59">
        <f t="shared" si="16"/>
        <v>20</v>
      </c>
      <c r="N72" s="60">
        <f t="shared" si="16"/>
        <v>2</v>
      </c>
      <c r="O72" s="36"/>
      <c r="P72" s="37"/>
      <c r="Q72" s="36"/>
      <c r="R72" s="78"/>
      <c r="S72" s="78"/>
      <c r="T72" s="65"/>
    </row>
    <row r="73" spans="3:20" x14ac:dyDescent="0.2">
      <c r="C73" s="23"/>
      <c r="D73" s="87" t="s">
        <v>82</v>
      </c>
      <c r="E73" s="69" t="s">
        <v>30</v>
      </c>
      <c r="F73" s="88" t="s">
        <v>83</v>
      </c>
      <c r="G73" s="71">
        <f t="shared" ref="G73:G96" si="17">I73+J73+K73+M73</f>
        <v>30</v>
      </c>
      <c r="H73" s="71">
        <f t="shared" si="13"/>
        <v>3</v>
      </c>
      <c r="I73" s="71">
        <v>9</v>
      </c>
      <c r="J73" s="72">
        <v>0</v>
      </c>
      <c r="K73" s="72">
        <v>21</v>
      </c>
      <c r="L73" s="71">
        <f t="shared" si="14"/>
        <v>3</v>
      </c>
      <c r="M73" s="72">
        <v>0</v>
      </c>
      <c r="N73" s="84">
        <f t="shared" si="15"/>
        <v>0</v>
      </c>
      <c r="O73" s="61"/>
      <c r="P73" s="74"/>
      <c r="Q73" s="61"/>
      <c r="R73" s="61"/>
      <c r="S73" s="61"/>
      <c r="T73" s="40"/>
    </row>
    <row r="74" spans="3:20" x14ac:dyDescent="0.2">
      <c r="C74" s="23"/>
      <c r="D74" s="87"/>
      <c r="E74" s="69" t="s">
        <v>32</v>
      </c>
      <c r="F74" s="88"/>
      <c r="G74" s="71">
        <f t="shared" si="17"/>
        <v>30</v>
      </c>
      <c r="H74" s="71">
        <f t="shared" si="13"/>
        <v>3</v>
      </c>
      <c r="I74" s="71">
        <v>0</v>
      </c>
      <c r="J74" s="72">
        <v>9</v>
      </c>
      <c r="K74" s="72">
        <v>1</v>
      </c>
      <c r="L74" s="71">
        <f t="shared" si="14"/>
        <v>1</v>
      </c>
      <c r="M74" s="72">
        <v>20</v>
      </c>
      <c r="N74" s="84">
        <f t="shared" si="15"/>
        <v>2</v>
      </c>
      <c r="O74" s="61"/>
      <c r="P74" s="74"/>
      <c r="Q74" s="61"/>
      <c r="R74" s="61"/>
      <c r="S74" s="61"/>
      <c r="T74" s="40"/>
    </row>
    <row r="75" spans="3:20" s="8" customFormat="1" x14ac:dyDescent="0.2">
      <c r="C75" s="76"/>
      <c r="D75" s="85" t="s">
        <v>84</v>
      </c>
      <c r="E75" s="57" t="s">
        <v>30</v>
      </c>
      <c r="F75" s="86" t="s">
        <v>85</v>
      </c>
      <c r="G75" s="59">
        <f t="shared" si="17"/>
        <v>80</v>
      </c>
      <c r="H75" s="59">
        <f t="shared" si="13"/>
        <v>8</v>
      </c>
      <c r="I75" s="59">
        <f>I77+I79</f>
        <v>69</v>
      </c>
      <c r="J75" s="59">
        <f t="shared" ref="J75:M76" si="18">J77+J79</f>
        <v>0</v>
      </c>
      <c r="K75" s="59">
        <f t="shared" si="18"/>
        <v>11</v>
      </c>
      <c r="L75" s="59">
        <f t="shared" si="14"/>
        <v>8</v>
      </c>
      <c r="M75" s="59">
        <f t="shared" si="18"/>
        <v>0</v>
      </c>
      <c r="N75" s="60">
        <f t="shared" si="15"/>
        <v>0</v>
      </c>
      <c r="O75" s="36"/>
      <c r="P75" s="37"/>
      <c r="Q75" s="36"/>
      <c r="R75" s="78"/>
      <c r="S75" s="78"/>
      <c r="T75" s="67"/>
    </row>
    <row r="76" spans="3:20" s="8" customFormat="1" x14ac:dyDescent="0.2">
      <c r="C76" s="76"/>
      <c r="D76" s="85"/>
      <c r="E76" s="57" t="s">
        <v>32</v>
      </c>
      <c r="F76" s="86"/>
      <c r="G76" s="59">
        <f t="shared" si="17"/>
        <v>80</v>
      </c>
      <c r="H76" s="59">
        <f t="shared" si="13"/>
        <v>8</v>
      </c>
      <c r="I76" s="59">
        <f>I78+I80</f>
        <v>37</v>
      </c>
      <c r="J76" s="59">
        <f t="shared" si="18"/>
        <v>28</v>
      </c>
      <c r="K76" s="59">
        <f t="shared" si="18"/>
        <v>15</v>
      </c>
      <c r="L76" s="59">
        <f t="shared" si="14"/>
        <v>8</v>
      </c>
      <c r="M76" s="59">
        <f t="shared" si="18"/>
        <v>0</v>
      </c>
      <c r="N76" s="60">
        <f t="shared" si="15"/>
        <v>0</v>
      </c>
      <c r="O76" s="36"/>
      <c r="P76" s="37"/>
      <c r="Q76" s="36"/>
      <c r="R76" s="78"/>
      <c r="S76" s="78"/>
      <c r="T76" s="67"/>
    </row>
    <row r="77" spans="3:20" x14ac:dyDescent="0.2">
      <c r="C77" s="23"/>
      <c r="D77" s="68" t="s">
        <v>86</v>
      </c>
      <c r="E77" s="69" t="s">
        <v>30</v>
      </c>
      <c r="F77" s="70" t="s">
        <v>87</v>
      </c>
      <c r="G77" s="71">
        <f t="shared" si="17"/>
        <v>50</v>
      </c>
      <c r="H77" s="71">
        <f t="shared" si="13"/>
        <v>5</v>
      </c>
      <c r="I77" s="71">
        <v>43</v>
      </c>
      <c r="J77" s="72">
        <v>0</v>
      </c>
      <c r="K77" s="72">
        <v>7</v>
      </c>
      <c r="L77" s="71">
        <f t="shared" si="14"/>
        <v>5</v>
      </c>
      <c r="M77" s="72">
        <v>0</v>
      </c>
      <c r="N77" s="84">
        <f t="shared" si="15"/>
        <v>0</v>
      </c>
      <c r="O77" s="61"/>
      <c r="P77" s="74"/>
      <c r="Q77" s="61"/>
      <c r="R77" s="61"/>
      <c r="S77" s="61"/>
      <c r="T77" s="40"/>
    </row>
    <row r="78" spans="3:20" x14ac:dyDescent="0.2">
      <c r="C78" s="23"/>
      <c r="D78" s="68"/>
      <c r="E78" s="69" t="s">
        <v>32</v>
      </c>
      <c r="F78" s="70"/>
      <c r="G78" s="71">
        <f t="shared" si="17"/>
        <v>50</v>
      </c>
      <c r="H78" s="71">
        <f t="shared" si="13"/>
        <v>5</v>
      </c>
      <c r="I78" s="71">
        <v>15</v>
      </c>
      <c r="J78" s="72">
        <v>24</v>
      </c>
      <c r="K78" s="72">
        <v>11</v>
      </c>
      <c r="L78" s="71">
        <f t="shared" si="14"/>
        <v>5</v>
      </c>
      <c r="M78" s="72">
        <v>0</v>
      </c>
      <c r="N78" s="84">
        <f t="shared" si="15"/>
        <v>0</v>
      </c>
      <c r="O78" s="61"/>
      <c r="P78" s="74"/>
      <c r="Q78" s="61"/>
      <c r="R78" s="61"/>
      <c r="S78" s="61"/>
      <c r="T78" s="40"/>
    </row>
    <row r="79" spans="3:20" x14ac:dyDescent="0.2">
      <c r="C79" s="23"/>
      <c r="D79" s="68" t="s">
        <v>88</v>
      </c>
      <c r="E79" s="69" t="s">
        <v>30</v>
      </c>
      <c r="F79" s="70" t="s">
        <v>89</v>
      </c>
      <c r="G79" s="71">
        <f t="shared" si="17"/>
        <v>30</v>
      </c>
      <c r="H79" s="71">
        <f t="shared" si="13"/>
        <v>3</v>
      </c>
      <c r="I79" s="71">
        <v>26</v>
      </c>
      <c r="J79" s="72">
        <v>0</v>
      </c>
      <c r="K79" s="72">
        <v>4</v>
      </c>
      <c r="L79" s="71">
        <f t="shared" si="14"/>
        <v>3</v>
      </c>
      <c r="M79" s="72">
        <v>0</v>
      </c>
      <c r="N79" s="84">
        <f t="shared" si="15"/>
        <v>0</v>
      </c>
      <c r="O79" s="61"/>
      <c r="P79" s="74"/>
      <c r="Q79" s="61"/>
      <c r="R79" s="61"/>
      <c r="S79" s="61"/>
      <c r="T79" s="40"/>
    </row>
    <row r="80" spans="3:20" x14ac:dyDescent="0.2">
      <c r="C80" s="23"/>
      <c r="D80" s="68"/>
      <c r="E80" s="69" t="s">
        <v>32</v>
      </c>
      <c r="F80" s="70"/>
      <c r="G80" s="71">
        <f t="shared" si="17"/>
        <v>30</v>
      </c>
      <c r="H80" s="71">
        <f t="shared" si="13"/>
        <v>3</v>
      </c>
      <c r="I80" s="71">
        <v>22</v>
      </c>
      <c r="J80" s="72">
        <v>4</v>
      </c>
      <c r="K80" s="72">
        <v>4</v>
      </c>
      <c r="L80" s="71">
        <f t="shared" si="14"/>
        <v>3</v>
      </c>
      <c r="M80" s="72">
        <v>0</v>
      </c>
      <c r="N80" s="84">
        <f t="shared" si="15"/>
        <v>0</v>
      </c>
      <c r="O80" s="61"/>
      <c r="P80" s="74"/>
      <c r="Q80" s="61"/>
      <c r="R80" s="61"/>
      <c r="S80" s="61"/>
      <c r="T80" s="40"/>
    </row>
    <row r="81" spans="3:21" s="8" customFormat="1" x14ac:dyDescent="0.2">
      <c r="C81" s="76"/>
      <c r="D81" s="56" t="s">
        <v>90</v>
      </c>
      <c r="E81" s="57" t="s">
        <v>30</v>
      </c>
      <c r="F81" s="58" t="s">
        <v>91</v>
      </c>
      <c r="G81" s="59">
        <f t="shared" si="17"/>
        <v>1</v>
      </c>
      <c r="H81" s="59">
        <f t="shared" si="13"/>
        <v>0</v>
      </c>
      <c r="I81" s="59">
        <v>1</v>
      </c>
      <c r="J81" s="80">
        <v>0</v>
      </c>
      <c r="K81" s="80">
        <v>0</v>
      </c>
      <c r="L81" s="59">
        <v>0</v>
      </c>
      <c r="M81" s="80">
        <v>0</v>
      </c>
      <c r="N81" s="60">
        <f t="shared" si="15"/>
        <v>0</v>
      </c>
      <c r="O81" s="78"/>
      <c r="P81" s="37"/>
      <c r="Q81" s="78"/>
      <c r="R81" s="78"/>
      <c r="S81" s="78"/>
      <c r="T81" s="65"/>
    </row>
    <row r="82" spans="3:21" s="8" customFormat="1" x14ac:dyDescent="0.2">
      <c r="C82" s="76"/>
      <c r="D82" s="56"/>
      <c r="E82" s="57" t="s">
        <v>32</v>
      </c>
      <c r="F82" s="58"/>
      <c r="G82" s="59">
        <f t="shared" si="17"/>
        <v>1</v>
      </c>
      <c r="H82" s="59">
        <f t="shared" si="13"/>
        <v>0</v>
      </c>
      <c r="I82" s="59">
        <v>1</v>
      </c>
      <c r="J82" s="80">
        <v>0</v>
      </c>
      <c r="K82" s="80">
        <v>0</v>
      </c>
      <c r="L82" s="59">
        <v>0</v>
      </c>
      <c r="M82" s="80">
        <v>0</v>
      </c>
      <c r="N82" s="60">
        <f t="shared" si="15"/>
        <v>0</v>
      </c>
      <c r="O82" s="78"/>
      <c r="P82" s="37"/>
      <c r="Q82" s="78"/>
      <c r="R82" s="78"/>
      <c r="S82" s="78"/>
      <c r="T82" s="65"/>
    </row>
    <row r="83" spans="3:21" s="8" customFormat="1" x14ac:dyDescent="0.2">
      <c r="C83" s="76"/>
      <c r="D83" s="56" t="s">
        <v>92</v>
      </c>
      <c r="E83" s="57" t="s">
        <v>30</v>
      </c>
      <c r="F83" s="58" t="s">
        <v>93</v>
      </c>
      <c r="G83" s="59">
        <f t="shared" si="17"/>
        <v>16</v>
      </c>
      <c r="H83" s="59">
        <f t="shared" si="13"/>
        <v>2</v>
      </c>
      <c r="I83" s="59">
        <v>14</v>
      </c>
      <c r="J83" s="80">
        <v>0</v>
      </c>
      <c r="K83" s="80">
        <v>2</v>
      </c>
      <c r="L83" s="59">
        <v>2</v>
      </c>
      <c r="M83" s="80">
        <v>0</v>
      </c>
      <c r="N83" s="60">
        <f t="shared" si="15"/>
        <v>0</v>
      </c>
      <c r="O83" s="78"/>
      <c r="P83" s="37"/>
      <c r="Q83" s="78"/>
      <c r="R83" s="78"/>
      <c r="S83" s="78"/>
      <c r="T83" s="65"/>
    </row>
    <row r="84" spans="3:21" s="8" customFormat="1" x14ac:dyDescent="0.2">
      <c r="C84" s="76"/>
      <c r="D84" s="56"/>
      <c r="E84" s="57" t="s">
        <v>32</v>
      </c>
      <c r="F84" s="58"/>
      <c r="G84" s="59">
        <f t="shared" si="17"/>
        <v>16</v>
      </c>
      <c r="H84" s="59">
        <f t="shared" si="13"/>
        <v>2</v>
      </c>
      <c r="I84" s="59">
        <v>1</v>
      </c>
      <c r="J84" s="80">
        <v>13</v>
      </c>
      <c r="K84" s="80">
        <v>2</v>
      </c>
      <c r="L84" s="59">
        <v>2</v>
      </c>
      <c r="M84" s="80">
        <v>0</v>
      </c>
      <c r="N84" s="60">
        <f t="shared" si="15"/>
        <v>0</v>
      </c>
      <c r="O84" s="78"/>
      <c r="P84" s="37"/>
      <c r="Q84" s="78"/>
      <c r="R84" s="78"/>
      <c r="S84" s="78"/>
      <c r="T84" s="65"/>
    </row>
    <row r="85" spans="3:21" s="8" customFormat="1" ht="26.25" customHeight="1" x14ac:dyDescent="0.2">
      <c r="C85" s="76"/>
      <c r="D85" s="89" t="s">
        <v>94</v>
      </c>
      <c r="E85" s="57" t="s">
        <v>30</v>
      </c>
      <c r="F85" s="58" t="s">
        <v>95</v>
      </c>
      <c r="G85" s="59">
        <f t="shared" si="17"/>
        <v>10</v>
      </c>
      <c r="H85" s="59">
        <f t="shared" si="13"/>
        <v>1</v>
      </c>
      <c r="I85" s="59">
        <v>9</v>
      </c>
      <c r="J85" s="80">
        <v>0</v>
      </c>
      <c r="K85" s="80">
        <v>1</v>
      </c>
      <c r="L85" s="59">
        <f t="shared" si="14"/>
        <v>1</v>
      </c>
      <c r="M85" s="80">
        <v>0</v>
      </c>
      <c r="N85" s="60">
        <f t="shared" si="15"/>
        <v>0</v>
      </c>
      <c r="O85" s="78"/>
      <c r="P85" s="37"/>
      <c r="Q85" s="78"/>
      <c r="R85" s="78"/>
      <c r="S85" s="78"/>
      <c r="T85" s="65"/>
    </row>
    <row r="86" spans="3:21" s="8" customFormat="1" x14ac:dyDescent="0.2">
      <c r="C86" s="76"/>
      <c r="D86" s="89"/>
      <c r="E86" s="57" t="s">
        <v>32</v>
      </c>
      <c r="F86" s="58"/>
      <c r="G86" s="59">
        <f t="shared" si="17"/>
        <v>10</v>
      </c>
      <c r="H86" s="59">
        <f t="shared" si="13"/>
        <v>1</v>
      </c>
      <c r="I86" s="59">
        <v>1</v>
      </c>
      <c r="J86" s="80">
        <v>8</v>
      </c>
      <c r="K86" s="80">
        <v>1</v>
      </c>
      <c r="L86" s="59">
        <f t="shared" si="14"/>
        <v>1</v>
      </c>
      <c r="M86" s="80">
        <v>0</v>
      </c>
      <c r="N86" s="60">
        <f t="shared" si="15"/>
        <v>0</v>
      </c>
      <c r="O86" s="78"/>
      <c r="P86" s="37"/>
      <c r="Q86" s="78"/>
      <c r="R86" s="78"/>
      <c r="S86" s="78"/>
      <c r="T86" s="65"/>
    </row>
    <row r="87" spans="3:21" s="8" customFormat="1" ht="15" customHeight="1" x14ac:dyDescent="0.2">
      <c r="C87" s="76"/>
      <c r="D87" s="56" t="s">
        <v>96</v>
      </c>
      <c r="E87" s="57" t="s">
        <v>30</v>
      </c>
      <c r="F87" s="58" t="s">
        <v>97</v>
      </c>
      <c r="G87" s="59">
        <f>G89+G91+G93+G95</f>
        <v>315</v>
      </c>
      <c r="H87" s="59">
        <f t="shared" ref="H87:N88" si="19">H89+H91+H93+H95</f>
        <v>32</v>
      </c>
      <c r="I87" s="59">
        <f t="shared" si="19"/>
        <v>223</v>
      </c>
      <c r="J87" s="59">
        <f t="shared" si="19"/>
        <v>0</v>
      </c>
      <c r="K87" s="59">
        <f t="shared" si="19"/>
        <v>92</v>
      </c>
      <c r="L87" s="59">
        <f t="shared" si="19"/>
        <v>32</v>
      </c>
      <c r="M87" s="59">
        <f t="shared" si="19"/>
        <v>0</v>
      </c>
      <c r="N87" s="60">
        <f t="shared" si="19"/>
        <v>0</v>
      </c>
      <c r="O87" s="36"/>
      <c r="P87" s="74"/>
      <c r="Q87" s="36"/>
      <c r="R87" s="78"/>
      <c r="S87" s="78"/>
      <c r="T87" s="65"/>
      <c r="U87" s="90"/>
    </row>
    <row r="88" spans="3:21" s="8" customFormat="1" ht="15" customHeight="1" x14ac:dyDescent="0.2">
      <c r="C88" s="76"/>
      <c r="D88" s="56"/>
      <c r="E88" s="57" t="s">
        <v>32</v>
      </c>
      <c r="F88" s="58"/>
      <c r="G88" s="59">
        <f>G90+G92+G94+G96</f>
        <v>315</v>
      </c>
      <c r="H88" s="59">
        <f t="shared" si="19"/>
        <v>32</v>
      </c>
      <c r="I88" s="59">
        <f t="shared" si="19"/>
        <v>124</v>
      </c>
      <c r="J88" s="59">
        <f t="shared" si="19"/>
        <v>59</v>
      </c>
      <c r="K88" s="59">
        <f t="shared" si="19"/>
        <v>102</v>
      </c>
      <c r="L88" s="59">
        <f t="shared" si="19"/>
        <v>29</v>
      </c>
      <c r="M88" s="59">
        <f>M90+M92+M94+M96</f>
        <v>30</v>
      </c>
      <c r="N88" s="60">
        <f t="shared" si="19"/>
        <v>3</v>
      </c>
      <c r="O88" s="36"/>
      <c r="P88" s="74"/>
      <c r="Q88" s="36"/>
      <c r="R88" s="78"/>
      <c r="S88" s="78"/>
      <c r="T88" s="65"/>
      <c r="U88" s="90"/>
    </row>
    <row r="89" spans="3:21" x14ac:dyDescent="0.2">
      <c r="C89" s="23"/>
      <c r="D89" s="68" t="s">
        <v>98</v>
      </c>
      <c r="E89" s="69" t="s">
        <v>30</v>
      </c>
      <c r="F89" s="70" t="s">
        <v>99</v>
      </c>
      <c r="G89" s="71">
        <f t="shared" si="17"/>
        <v>2</v>
      </c>
      <c r="H89" s="71">
        <f t="shared" si="13"/>
        <v>0</v>
      </c>
      <c r="I89" s="71">
        <v>2</v>
      </c>
      <c r="J89" s="72">
        <v>0</v>
      </c>
      <c r="K89" s="72">
        <v>0</v>
      </c>
      <c r="L89" s="71">
        <v>0</v>
      </c>
      <c r="M89" s="72">
        <v>0</v>
      </c>
      <c r="N89" s="84">
        <f t="shared" si="15"/>
        <v>0</v>
      </c>
      <c r="O89" s="61"/>
      <c r="P89" s="74"/>
      <c r="Q89" s="61"/>
      <c r="R89" s="61"/>
      <c r="S89" s="61"/>
      <c r="T89" s="40"/>
      <c r="U89" s="32"/>
    </row>
    <row r="90" spans="3:21" x14ac:dyDescent="0.2">
      <c r="C90" s="23"/>
      <c r="D90" s="68"/>
      <c r="E90" s="69" t="s">
        <v>32</v>
      </c>
      <c r="F90" s="70"/>
      <c r="G90" s="71">
        <f t="shared" si="17"/>
        <v>2</v>
      </c>
      <c r="H90" s="71">
        <f t="shared" si="13"/>
        <v>0</v>
      </c>
      <c r="I90" s="71">
        <v>2</v>
      </c>
      <c r="J90" s="72">
        <v>0</v>
      </c>
      <c r="K90" s="72">
        <v>0</v>
      </c>
      <c r="L90" s="71">
        <v>0</v>
      </c>
      <c r="M90" s="72">
        <v>0</v>
      </c>
      <c r="N90" s="84">
        <f t="shared" si="15"/>
        <v>0</v>
      </c>
      <c r="O90" s="61"/>
      <c r="P90" s="74"/>
      <c r="Q90" s="61"/>
      <c r="R90" s="61"/>
      <c r="S90" s="61"/>
      <c r="T90" s="40"/>
      <c r="U90" s="32"/>
    </row>
    <row r="91" spans="3:21" x14ac:dyDescent="0.2">
      <c r="C91" s="23"/>
      <c r="D91" s="68" t="s">
        <v>100</v>
      </c>
      <c r="E91" s="69" t="s">
        <v>30</v>
      </c>
      <c r="F91" s="70" t="s">
        <v>101</v>
      </c>
      <c r="G91" s="71">
        <f t="shared" si="17"/>
        <v>10</v>
      </c>
      <c r="H91" s="71">
        <f t="shared" si="13"/>
        <v>1</v>
      </c>
      <c r="I91" s="71">
        <v>9</v>
      </c>
      <c r="J91" s="72">
        <v>0</v>
      </c>
      <c r="K91" s="72">
        <v>1</v>
      </c>
      <c r="L91" s="71">
        <f t="shared" si="14"/>
        <v>1</v>
      </c>
      <c r="M91" s="72">
        <v>0</v>
      </c>
      <c r="N91" s="84">
        <f t="shared" si="15"/>
        <v>0</v>
      </c>
      <c r="O91" s="61"/>
      <c r="P91" s="74"/>
      <c r="Q91" s="61"/>
      <c r="R91" s="61"/>
      <c r="S91" s="61"/>
      <c r="T91" s="40"/>
      <c r="U91" s="32"/>
    </row>
    <row r="92" spans="3:21" x14ac:dyDescent="0.2">
      <c r="C92" s="23"/>
      <c r="D92" s="68"/>
      <c r="E92" s="69" t="s">
        <v>32</v>
      </c>
      <c r="F92" s="70"/>
      <c r="G92" s="71">
        <f t="shared" si="17"/>
        <v>10</v>
      </c>
      <c r="H92" s="71">
        <f t="shared" si="13"/>
        <v>1</v>
      </c>
      <c r="I92" s="71">
        <v>1</v>
      </c>
      <c r="J92" s="72">
        <v>8</v>
      </c>
      <c r="K92" s="72">
        <v>1</v>
      </c>
      <c r="L92" s="71">
        <f t="shared" si="14"/>
        <v>1</v>
      </c>
      <c r="M92" s="72">
        <v>0</v>
      </c>
      <c r="N92" s="84">
        <f t="shared" si="15"/>
        <v>0</v>
      </c>
      <c r="O92" s="61"/>
      <c r="P92" s="74"/>
      <c r="Q92" s="61"/>
      <c r="R92" s="61"/>
      <c r="S92" s="61"/>
      <c r="T92" s="40"/>
      <c r="U92" s="32"/>
    </row>
    <row r="93" spans="3:21" x14ac:dyDescent="0.2">
      <c r="C93" s="23"/>
      <c r="D93" s="68" t="s">
        <v>102</v>
      </c>
      <c r="E93" s="69" t="s">
        <v>30</v>
      </c>
      <c r="F93" s="70" t="s">
        <v>103</v>
      </c>
      <c r="G93" s="71">
        <f t="shared" si="17"/>
        <v>3</v>
      </c>
      <c r="H93" s="71">
        <f t="shared" si="13"/>
        <v>1</v>
      </c>
      <c r="I93" s="71">
        <v>3</v>
      </c>
      <c r="J93" s="72">
        <v>0</v>
      </c>
      <c r="K93" s="72">
        <v>0</v>
      </c>
      <c r="L93" s="71">
        <v>1</v>
      </c>
      <c r="M93" s="72">
        <v>0</v>
      </c>
      <c r="N93" s="84">
        <f t="shared" si="15"/>
        <v>0</v>
      </c>
      <c r="O93" s="61"/>
      <c r="P93" s="74"/>
      <c r="Q93" s="61"/>
      <c r="R93" s="61"/>
      <c r="S93" s="61"/>
      <c r="T93" s="40"/>
      <c r="U93" s="32"/>
    </row>
    <row r="94" spans="3:21" x14ac:dyDescent="0.2">
      <c r="C94" s="23"/>
      <c r="D94" s="68"/>
      <c r="E94" s="69" t="s">
        <v>32</v>
      </c>
      <c r="F94" s="70"/>
      <c r="G94" s="71">
        <f t="shared" si="17"/>
        <v>3</v>
      </c>
      <c r="H94" s="71">
        <f t="shared" si="13"/>
        <v>1</v>
      </c>
      <c r="I94" s="71">
        <v>1</v>
      </c>
      <c r="J94" s="72">
        <v>1</v>
      </c>
      <c r="K94" s="72">
        <v>1</v>
      </c>
      <c r="L94" s="71">
        <v>1</v>
      </c>
      <c r="M94" s="72">
        <v>0</v>
      </c>
      <c r="N94" s="84">
        <f t="shared" si="15"/>
        <v>0</v>
      </c>
      <c r="O94" s="61"/>
      <c r="P94" s="74"/>
      <c r="Q94" s="61"/>
      <c r="R94" s="61"/>
      <c r="S94" s="61"/>
      <c r="T94" s="40"/>
      <c r="U94" s="32"/>
    </row>
    <row r="95" spans="3:21" x14ac:dyDescent="0.2">
      <c r="C95" s="23"/>
      <c r="D95" s="68" t="s">
        <v>104</v>
      </c>
      <c r="E95" s="69" t="s">
        <v>30</v>
      </c>
      <c r="F95" s="70" t="s">
        <v>105</v>
      </c>
      <c r="G95" s="71">
        <f t="shared" si="17"/>
        <v>300</v>
      </c>
      <c r="H95" s="71">
        <f t="shared" si="13"/>
        <v>30</v>
      </c>
      <c r="I95" s="71">
        <v>209</v>
      </c>
      <c r="J95" s="72">
        <v>0</v>
      </c>
      <c r="K95" s="72">
        <v>91</v>
      </c>
      <c r="L95" s="71">
        <f t="shared" si="14"/>
        <v>30</v>
      </c>
      <c r="M95" s="72">
        <v>0</v>
      </c>
      <c r="N95" s="84">
        <f t="shared" si="15"/>
        <v>0</v>
      </c>
      <c r="O95" s="61"/>
      <c r="P95" s="74"/>
      <c r="Q95" s="61"/>
      <c r="R95" s="61"/>
      <c r="S95" s="61"/>
      <c r="T95" s="40"/>
      <c r="U95" s="32"/>
    </row>
    <row r="96" spans="3:21" x14ac:dyDescent="0.2">
      <c r="C96" s="23"/>
      <c r="D96" s="68"/>
      <c r="E96" s="69" t="s">
        <v>32</v>
      </c>
      <c r="F96" s="70"/>
      <c r="G96" s="71">
        <f t="shared" si="17"/>
        <v>300</v>
      </c>
      <c r="H96" s="71">
        <f t="shared" si="13"/>
        <v>30</v>
      </c>
      <c r="I96" s="71">
        <v>120</v>
      </c>
      <c r="J96" s="72">
        <v>50</v>
      </c>
      <c r="K96" s="72">
        <v>100</v>
      </c>
      <c r="L96" s="71">
        <f t="shared" si="14"/>
        <v>27</v>
      </c>
      <c r="M96" s="72">
        <v>30</v>
      </c>
      <c r="N96" s="84">
        <f t="shared" si="15"/>
        <v>3</v>
      </c>
      <c r="O96" s="61"/>
      <c r="P96" s="74"/>
      <c r="Q96" s="61"/>
      <c r="R96" s="61"/>
      <c r="S96" s="61"/>
      <c r="T96" s="40"/>
      <c r="U96" s="32"/>
    </row>
    <row r="97" spans="3:21" ht="39.75" customHeight="1" x14ac:dyDescent="0.2">
      <c r="C97" s="23"/>
      <c r="D97" s="89" t="s">
        <v>106</v>
      </c>
      <c r="E97" s="57" t="s">
        <v>30</v>
      </c>
      <c r="F97" s="58" t="s">
        <v>107</v>
      </c>
      <c r="G97" s="59">
        <f>G99+G107+G115</f>
        <v>13424</v>
      </c>
      <c r="H97" s="59">
        <f t="shared" ref="H97:N98" si="20">H99+H107+H115</f>
        <v>0</v>
      </c>
      <c r="I97" s="59">
        <f>I99+I107+I115</f>
        <v>13424</v>
      </c>
      <c r="J97" s="59">
        <f t="shared" si="20"/>
        <v>0</v>
      </c>
      <c r="K97" s="59">
        <f t="shared" si="20"/>
        <v>0</v>
      </c>
      <c r="L97" s="59">
        <f t="shared" si="20"/>
        <v>0</v>
      </c>
      <c r="M97" s="59">
        <f t="shared" si="20"/>
        <v>0</v>
      </c>
      <c r="N97" s="60">
        <f t="shared" si="20"/>
        <v>0</v>
      </c>
      <c r="O97" s="61"/>
      <c r="P97" s="74"/>
      <c r="Q97" s="61"/>
      <c r="R97" s="61"/>
      <c r="S97" s="61"/>
      <c r="T97" s="40"/>
      <c r="U97" s="32"/>
    </row>
    <row r="98" spans="3:21" x14ac:dyDescent="0.2">
      <c r="C98" s="23"/>
      <c r="D98" s="89"/>
      <c r="E98" s="57" t="s">
        <v>32</v>
      </c>
      <c r="F98" s="58"/>
      <c r="G98" s="59">
        <f>G100+G108+G116</f>
        <v>14170</v>
      </c>
      <c r="H98" s="59">
        <v>0</v>
      </c>
      <c r="I98" s="59">
        <f>I100+I108+I116</f>
        <v>14170</v>
      </c>
      <c r="J98" s="59">
        <f t="shared" si="20"/>
        <v>0</v>
      </c>
      <c r="K98" s="59">
        <f t="shared" si="20"/>
        <v>0</v>
      </c>
      <c r="L98" s="59">
        <v>0</v>
      </c>
      <c r="M98" s="59">
        <v>0</v>
      </c>
      <c r="N98" s="60">
        <v>0</v>
      </c>
      <c r="O98" s="61"/>
      <c r="P98" s="74"/>
      <c r="Q98" s="61"/>
      <c r="R98" s="61"/>
      <c r="S98" s="61"/>
      <c r="T98" s="40"/>
      <c r="U98" s="32"/>
    </row>
    <row r="99" spans="3:21" ht="24" x14ac:dyDescent="0.2">
      <c r="C99" s="23"/>
      <c r="D99" s="89" t="s">
        <v>108</v>
      </c>
      <c r="E99" s="57" t="s">
        <v>30</v>
      </c>
      <c r="F99" s="58" t="s">
        <v>109</v>
      </c>
      <c r="G99" s="59">
        <f>G101+G103+G105</f>
        <v>5808</v>
      </c>
      <c r="H99" s="59">
        <f>H101+H103+H105</f>
        <v>0</v>
      </c>
      <c r="I99" s="59">
        <f>I101+I103+I105</f>
        <v>5808</v>
      </c>
      <c r="J99" s="59">
        <f t="shared" ref="J99:N100" si="21">J101+J103</f>
        <v>0</v>
      </c>
      <c r="K99" s="59">
        <f t="shared" si="21"/>
        <v>0</v>
      </c>
      <c r="L99" s="59">
        <f t="shared" si="21"/>
        <v>0</v>
      </c>
      <c r="M99" s="59">
        <f t="shared" si="21"/>
        <v>0</v>
      </c>
      <c r="N99" s="60">
        <f t="shared" si="21"/>
        <v>0</v>
      </c>
      <c r="O99" s="61"/>
      <c r="P99" s="74"/>
      <c r="Q99" s="61"/>
      <c r="R99" s="61"/>
      <c r="S99" s="61"/>
      <c r="T99" s="40"/>
      <c r="U99" s="32"/>
    </row>
    <row r="100" spans="3:21" x14ac:dyDescent="0.2">
      <c r="C100" s="23"/>
      <c r="D100" s="89"/>
      <c r="E100" s="57" t="s">
        <v>32</v>
      </c>
      <c r="F100" s="58"/>
      <c r="G100" s="59">
        <f>G102+G104+G106</f>
        <v>6361</v>
      </c>
      <c r="H100" s="59">
        <v>0</v>
      </c>
      <c r="I100" s="59">
        <f>I102+I104+I106</f>
        <v>6361</v>
      </c>
      <c r="J100" s="59">
        <f t="shared" si="21"/>
        <v>0</v>
      </c>
      <c r="K100" s="59">
        <v>0</v>
      </c>
      <c r="L100" s="59">
        <v>0</v>
      </c>
      <c r="M100" s="59">
        <v>0</v>
      </c>
      <c r="N100" s="60">
        <v>0</v>
      </c>
      <c r="O100" s="61"/>
      <c r="P100" s="74"/>
      <c r="Q100" s="61"/>
      <c r="R100" s="61"/>
      <c r="S100" s="61"/>
      <c r="T100" s="40"/>
      <c r="U100" s="32"/>
    </row>
    <row r="101" spans="3:21" x14ac:dyDescent="0.2">
      <c r="C101" s="23"/>
      <c r="D101" s="83" t="s">
        <v>110</v>
      </c>
      <c r="E101" s="69" t="s">
        <v>30</v>
      </c>
      <c r="F101" s="70" t="s">
        <v>111</v>
      </c>
      <c r="G101" s="71">
        <f t="shared" ref="G101:G113" si="22">I101+J101+K101+M101</f>
        <v>883</v>
      </c>
      <c r="H101" s="71">
        <v>0</v>
      </c>
      <c r="I101" s="71">
        <v>883</v>
      </c>
      <c r="J101" s="71">
        <v>0</v>
      </c>
      <c r="K101" s="71">
        <v>0</v>
      </c>
      <c r="L101" s="71">
        <v>0</v>
      </c>
      <c r="M101" s="71">
        <v>0</v>
      </c>
      <c r="N101" s="84">
        <v>0</v>
      </c>
      <c r="O101" s="61"/>
      <c r="P101" s="74"/>
      <c r="Q101" s="61"/>
      <c r="R101" s="61"/>
      <c r="S101" s="61"/>
      <c r="T101" s="40"/>
      <c r="U101" s="32"/>
    </row>
    <row r="102" spans="3:21" x14ac:dyDescent="0.2">
      <c r="C102" s="23"/>
      <c r="D102" s="83"/>
      <c r="E102" s="69" t="s">
        <v>32</v>
      </c>
      <c r="F102" s="70"/>
      <c r="G102" s="71">
        <f t="shared" si="22"/>
        <v>970</v>
      </c>
      <c r="H102" s="71">
        <v>0</v>
      </c>
      <c r="I102" s="71">
        <v>970</v>
      </c>
      <c r="J102" s="71">
        <v>0</v>
      </c>
      <c r="K102" s="71">
        <v>0</v>
      </c>
      <c r="L102" s="71">
        <v>0</v>
      </c>
      <c r="M102" s="71">
        <v>0</v>
      </c>
      <c r="N102" s="84">
        <v>0</v>
      </c>
      <c r="O102" s="61"/>
      <c r="P102" s="74"/>
      <c r="Q102" s="61"/>
      <c r="R102" s="61"/>
      <c r="S102" s="61"/>
      <c r="T102" s="40"/>
      <c r="U102" s="32"/>
    </row>
    <row r="103" spans="3:21" x14ac:dyDescent="0.2">
      <c r="C103" s="23"/>
      <c r="D103" s="83" t="s">
        <v>112</v>
      </c>
      <c r="E103" s="69" t="s">
        <v>30</v>
      </c>
      <c r="F103" s="70" t="s">
        <v>113</v>
      </c>
      <c r="G103" s="71">
        <f t="shared" si="22"/>
        <v>4925</v>
      </c>
      <c r="H103" s="71">
        <v>0</v>
      </c>
      <c r="I103" s="71">
        <v>4925</v>
      </c>
      <c r="J103" s="71">
        <v>0</v>
      </c>
      <c r="K103" s="71">
        <v>0</v>
      </c>
      <c r="L103" s="71">
        <v>0</v>
      </c>
      <c r="M103" s="71">
        <v>0</v>
      </c>
      <c r="N103" s="84">
        <v>0</v>
      </c>
      <c r="O103" s="61"/>
      <c r="P103" s="74"/>
      <c r="Q103" s="61"/>
      <c r="R103" s="61"/>
      <c r="S103" s="61"/>
      <c r="T103" s="40"/>
      <c r="U103" s="32"/>
    </row>
    <row r="104" spans="3:21" x14ac:dyDescent="0.2">
      <c r="C104" s="23"/>
      <c r="D104" s="83"/>
      <c r="E104" s="69" t="s">
        <v>32</v>
      </c>
      <c r="F104" s="70"/>
      <c r="G104" s="71">
        <f t="shared" si="22"/>
        <v>5391</v>
      </c>
      <c r="H104" s="71">
        <v>0</v>
      </c>
      <c r="I104" s="71">
        <v>5391</v>
      </c>
      <c r="J104" s="71">
        <v>0</v>
      </c>
      <c r="K104" s="71">
        <v>0</v>
      </c>
      <c r="L104" s="71">
        <v>0</v>
      </c>
      <c r="M104" s="71">
        <v>0</v>
      </c>
      <c r="N104" s="84">
        <v>0</v>
      </c>
      <c r="O104" s="61"/>
      <c r="P104" s="74"/>
      <c r="Q104" s="61"/>
      <c r="R104" s="61"/>
      <c r="S104" s="61"/>
      <c r="T104" s="40"/>
      <c r="U104" s="32"/>
    </row>
    <row r="105" spans="3:21" x14ac:dyDescent="0.2">
      <c r="C105" s="23"/>
      <c r="D105" s="83" t="s">
        <v>114</v>
      </c>
      <c r="E105" s="69" t="s">
        <v>30</v>
      </c>
      <c r="F105" s="70" t="s">
        <v>115</v>
      </c>
      <c r="G105" s="71">
        <f t="shared" si="22"/>
        <v>0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84">
        <v>0</v>
      </c>
      <c r="O105" s="61"/>
      <c r="P105" s="74"/>
      <c r="Q105" s="61"/>
      <c r="R105" s="61"/>
      <c r="S105" s="61"/>
      <c r="T105" s="40"/>
      <c r="U105" s="32"/>
    </row>
    <row r="106" spans="3:21" x14ac:dyDescent="0.2">
      <c r="C106" s="23"/>
      <c r="D106" s="83"/>
      <c r="E106" s="69" t="s">
        <v>32</v>
      </c>
      <c r="F106" s="70"/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84">
        <v>0</v>
      </c>
      <c r="O106" s="61"/>
      <c r="P106" s="74"/>
      <c r="Q106" s="61"/>
      <c r="R106" s="61"/>
      <c r="S106" s="61"/>
      <c r="T106" s="40"/>
      <c r="U106" s="32"/>
    </row>
    <row r="107" spans="3:21" ht="24" x14ac:dyDescent="0.2">
      <c r="C107" s="23"/>
      <c r="D107" s="89" t="s">
        <v>116</v>
      </c>
      <c r="E107" s="57" t="s">
        <v>30</v>
      </c>
      <c r="F107" s="58" t="s">
        <v>117</v>
      </c>
      <c r="G107" s="59">
        <f t="shared" si="22"/>
        <v>7616</v>
      </c>
      <c r="H107" s="59">
        <f t="shared" ref="H107:N108" si="23">H109+H111+H113</f>
        <v>0</v>
      </c>
      <c r="I107" s="59">
        <f t="shared" si="23"/>
        <v>7616</v>
      </c>
      <c r="J107" s="59">
        <f t="shared" si="23"/>
        <v>0</v>
      </c>
      <c r="K107" s="59">
        <f t="shared" si="23"/>
        <v>0</v>
      </c>
      <c r="L107" s="59">
        <f t="shared" si="23"/>
        <v>0</v>
      </c>
      <c r="M107" s="59">
        <f t="shared" si="23"/>
        <v>0</v>
      </c>
      <c r="N107" s="60">
        <f t="shared" si="23"/>
        <v>0</v>
      </c>
      <c r="O107" s="61"/>
      <c r="P107" s="74"/>
      <c r="Q107" s="61"/>
      <c r="R107" s="61"/>
      <c r="S107" s="61"/>
      <c r="T107" s="40"/>
      <c r="U107" s="32"/>
    </row>
    <row r="108" spans="3:21" x14ac:dyDescent="0.2">
      <c r="C108" s="23"/>
      <c r="D108" s="89"/>
      <c r="E108" s="57" t="s">
        <v>32</v>
      </c>
      <c r="F108" s="58"/>
      <c r="G108" s="59">
        <f t="shared" si="22"/>
        <v>7809</v>
      </c>
      <c r="H108" s="59">
        <f t="shared" si="23"/>
        <v>0</v>
      </c>
      <c r="I108" s="59">
        <f t="shared" si="23"/>
        <v>7809</v>
      </c>
      <c r="J108" s="59">
        <f t="shared" si="23"/>
        <v>0</v>
      </c>
      <c r="K108" s="59">
        <v>0</v>
      </c>
      <c r="L108" s="59">
        <v>0</v>
      </c>
      <c r="M108" s="59">
        <v>0</v>
      </c>
      <c r="N108" s="60">
        <v>0</v>
      </c>
      <c r="O108" s="61"/>
      <c r="P108" s="74"/>
      <c r="Q108" s="61"/>
      <c r="R108" s="61"/>
      <c r="S108" s="61"/>
      <c r="T108" s="40"/>
      <c r="U108" s="32"/>
    </row>
    <row r="109" spans="3:21" x14ac:dyDescent="0.2">
      <c r="C109" s="23"/>
      <c r="D109" s="83" t="s">
        <v>110</v>
      </c>
      <c r="E109" s="69" t="s">
        <v>30</v>
      </c>
      <c r="F109" s="70" t="s">
        <v>118</v>
      </c>
      <c r="G109" s="71">
        <f t="shared" si="22"/>
        <v>1215</v>
      </c>
      <c r="H109" s="71">
        <v>0</v>
      </c>
      <c r="I109" s="71">
        <v>1215</v>
      </c>
      <c r="J109" s="71">
        <v>0</v>
      </c>
      <c r="K109" s="71">
        <v>0</v>
      </c>
      <c r="L109" s="71">
        <v>0</v>
      </c>
      <c r="M109" s="71">
        <v>0</v>
      </c>
      <c r="N109" s="84">
        <v>0</v>
      </c>
      <c r="O109" s="61"/>
      <c r="P109" s="74"/>
      <c r="Q109" s="61"/>
      <c r="R109" s="61"/>
      <c r="S109" s="61"/>
      <c r="T109" s="40"/>
      <c r="U109" s="32"/>
    </row>
    <row r="110" spans="3:21" x14ac:dyDescent="0.2">
      <c r="C110" s="23"/>
      <c r="D110" s="83"/>
      <c r="E110" s="69" t="s">
        <v>32</v>
      </c>
      <c r="F110" s="70"/>
      <c r="G110" s="71">
        <f t="shared" si="22"/>
        <v>1246</v>
      </c>
      <c r="H110" s="71">
        <v>0</v>
      </c>
      <c r="I110" s="71">
        <v>1246</v>
      </c>
      <c r="J110" s="71">
        <v>0</v>
      </c>
      <c r="K110" s="71">
        <v>0</v>
      </c>
      <c r="L110" s="71">
        <v>0</v>
      </c>
      <c r="M110" s="71">
        <v>0</v>
      </c>
      <c r="N110" s="84">
        <v>0</v>
      </c>
      <c r="O110" s="61"/>
      <c r="P110" s="74"/>
      <c r="Q110" s="61"/>
      <c r="R110" s="61"/>
      <c r="S110" s="61"/>
      <c r="T110" s="40"/>
      <c r="U110" s="32"/>
    </row>
    <row r="111" spans="3:21" x14ac:dyDescent="0.2">
      <c r="C111" s="23"/>
      <c r="D111" s="83" t="s">
        <v>112</v>
      </c>
      <c r="E111" s="69" t="s">
        <v>30</v>
      </c>
      <c r="F111" s="70" t="s">
        <v>119</v>
      </c>
      <c r="G111" s="71">
        <f t="shared" si="22"/>
        <v>6401</v>
      </c>
      <c r="H111" s="71">
        <v>0</v>
      </c>
      <c r="I111" s="71">
        <v>6401</v>
      </c>
      <c r="J111" s="71">
        <v>0</v>
      </c>
      <c r="K111" s="71">
        <v>0</v>
      </c>
      <c r="L111" s="71">
        <v>0</v>
      </c>
      <c r="M111" s="71">
        <v>0</v>
      </c>
      <c r="N111" s="84">
        <v>0</v>
      </c>
      <c r="O111" s="61"/>
      <c r="P111" s="74"/>
      <c r="Q111" s="61"/>
      <c r="R111" s="61"/>
      <c r="S111" s="61"/>
      <c r="T111" s="40"/>
      <c r="U111" s="32"/>
    </row>
    <row r="112" spans="3:21" x14ac:dyDescent="0.2">
      <c r="C112" s="23"/>
      <c r="D112" s="83"/>
      <c r="E112" s="69" t="s">
        <v>32</v>
      </c>
      <c r="F112" s="70"/>
      <c r="G112" s="71">
        <f t="shared" si="22"/>
        <v>6563</v>
      </c>
      <c r="H112" s="71">
        <v>0</v>
      </c>
      <c r="I112" s="71">
        <v>6563</v>
      </c>
      <c r="J112" s="71">
        <v>0</v>
      </c>
      <c r="K112" s="71">
        <v>0</v>
      </c>
      <c r="L112" s="71">
        <v>0</v>
      </c>
      <c r="M112" s="71">
        <v>0</v>
      </c>
      <c r="N112" s="84">
        <v>0</v>
      </c>
      <c r="O112" s="61"/>
      <c r="P112" s="74"/>
      <c r="Q112" s="61"/>
      <c r="R112" s="61"/>
      <c r="S112" s="61"/>
      <c r="T112" s="40"/>
      <c r="U112" s="32"/>
    </row>
    <row r="113" spans="3:21" x14ac:dyDescent="0.2">
      <c r="C113" s="23"/>
      <c r="D113" s="83" t="s">
        <v>114</v>
      </c>
      <c r="E113" s="69" t="s">
        <v>30</v>
      </c>
      <c r="F113" s="70" t="s">
        <v>120</v>
      </c>
      <c r="G113" s="71">
        <f t="shared" si="22"/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84">
        <v>0</v>
      </c>
      <c r="O113" s="61"/>
      <c r="P113" s="74"/>
      <c r="Q113" s="61"/>
      <c r="R113" s="61"/>
      <c r="S113" s="61"/>
      <c r="T113" s="40"/>
      <c r="U113" s="32"/>
    </row>
    <row r="114" spans="3:21" x14ac:dyDescent="0.2">
      <c r="C114" s="23"/>
      <c r="D114" s="83"/>
      <c r="E114" s="69" t="s">
        <v>32</v>
      </c>
      <c r="F114" s="70"/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84">
        <v>0</v>
      </c>
      <c r="O114" s="61"/>
      <c r="P114" s="74"/>
      <c r="Q114" s="61"/>
      <c r="R114" s="61"/>
      <c r="S114" s="61"/>
      <c r="T114" s="40"/>
      <c r="U114" s="32"/>
    </row>
    <row r="115" spans="3:21" x14ac:dyDescent="0.2">
      <c r="C115" s="23"/>
      <c r="D115" s="89" t="s">
        <v>121</v>
      </c>
      <c r="E115" s="57" t="s">
        <v>30</v>
      </c>
      <c r="F115" s="58" t="s">
        <v>122</v>
      </c>
      <c r="G115" s="59">
        <f t="shared" ref="G115:G121" si="24">I115+J115+K115+M115</f>
        <v>0</v>
      </c>
      <c r="H115" s="59">
        <v>0</v>
      </c>
      <c r="I115" s="59">
        <f>I117+I119+I121</f>
        <v>0</v>
      </c>
      <c r="J115" s="59">
        <f>J117+J119+J121</f>
        <v>0</v>
      </c>
      <c r="K115" s="59">
        <f>K117+K119+K121</f>
        <v>0</v>
      </c>
      <c r="L115" s="59">
        <v>0</v>
      </c>
      <c r="M115" s="59">
        <f>M117+M119+M121</f>
        <v>0</v>
      </c>
      <c r="N115" s="60">
        <f>N117+N119+N121</f>
        <v>0</v>
      </c>
      <c r="O115" s="61"/>
      <c r="P115" s="74"/>
      <c r="Q115" s="61"/>
      <c r="R115" s="61"/>
      <c r="S115" s="61"/>
      <c r="T115" s="40"/>
      <c r="U115" s="32"/>
    </row>
    <row r="116" spans="3:21" x14ac:dyDescent="0.2">
      <c r="C116" s="23"/>
      <c r="D116" s="89"/>
      <c r="E116" s="57" t="s">
        <v>32</v>
      </c>
      <c r="F116" s="58"/>
      <c r="G116" s="59">
        <f>G118+G120</f>
        <v>0</v>
      </c>
      <c r="H116" s="59">
        <f t="shared" ref="H116:I116" si="25">H118+H120</f>
        <v>0</v>
      </c>
      <c r="I116" s="59">
        <f t="shared" si="25"/>
        <v>0</v>
      </c>
      <c r="J116" s="59">
        <v>0</v>
      </c>
      <c r="K116" s="59">
        <v>0</v>
      </c>
      <c r="L116" s="59">
        <v>0</v>
      </c>
      <c r="M116" s="59">
        <v>0</v>
      </c>
      <c r="N116" s="60">
        <v>0</v>
      </c>
      <c r="O116" s="61"/>
      <c r="P116" s="74"/>
      <c r="Q116" s="61"/>
      <c r="R116" s="61"/>
      <c r="S116" s="61"/>
      <c r="T116" s="40"/>
      <c r="U116" s="32"/>
    </row>
    <row r="117" spans="3:21" x14ac:dyDescent="0.2">
      <c r="C117" s="23"/>
      <c r="D117" s="83" t="s">
        <v>123</v>
      </c>
      <c r="E117" s="69" t="s">
        <v>30</v>
      </c>
      <c r="F117" s="70" t="s">
        <v>124</v>
      </c>
      <c r="G117" s="71">
        <f t="shared" si="24"/>
        <v>0</v>
      </c>
      <c r="H117" s="71">
        <v>0</v>
      </c>
      <c r="I117" s="71">
        <v>0</v>
      </c>
      <c r="J117" s="72">
        <v>0</v>
      </c>
      <c r="K117" s="72">
        <v>0</v>
      </c>
      <c r="L117" s="71">
        <v>0</v>
      </c>
      <c r="M117" s="72">
        <v>0</v>
      </c>
      <c r="N117" s="73">
        <v>0</v>
      </c>
      <c r="O117" s="61"/>
      <c r="P117" s="74"/>
      <c r="Q117" s="61"/>
      <c r="R117" s="61"/>
      <c r="S117" s="61"/>
      <c r="T117" s="40"/>
      <c r="U117" s="32"/>
    </row>
    <row r="118" spans="3:21" x14ac:dyDescent="0.2">
      <c r="C118" s="23"/>
      <c r="D118" s="83"/>
      <c r="E118" s="69" t="s">
        <v>32</v>
      </c>
      <c r="F118" s="70"/>
      <c r="G118" s="71">
        <f t="shared" si="24"/>
        <v>0</v>
      </c>
      <c r="H118" s="71">
        <v>0</v>
      </c>
      <c r="I118" s="71">
        <v>0</v>
      </c>
      <c r="J118" s="72">
        <v>0</v>
      </c>
      <c r="K118" s="72">
        <v>0</v>
      </c>
      <c r="L118" s="71">
        <v>0</v>
      </c>
      <c r="M118" s="72">
        <v>0</v>
      </c>
      <c r="N118" s="73">
        <v>0</v>
      </c>
      <c r="O118" s="61"/>
      <c r="P118" s="74"/>
      <c r="Q118" s="61"/>
      <c r="R118" s="61"/>
      <c r="S118" s="61"/>
      <c r="T118" s="40"/>
      <c r="U118" s="32"/>
    </row>
    <row r="119" spans="3:21" x14ac:dyDescent="0.2">
      <c r="C119" s="23"/>
      <c r="D119" s="83" t="s">
        <v>112</v>
      </c>
      <c r="E119" s="69" t="s">
        <v>30</v>
      </c>
      <c r="F119" s="70" t="s">
        <v>125</v>
      </c>
      <c r="G119" s="71">
        <f t="shared" si="24"/>
        <v>0</v>
      </c>
      <c r="H119" s="71">
        <v>0</v>
      </c>
      <c r="I119" s="71">
        <v>0</v>
      </c>
      <c r="J119" s="72">
        <v>0</v>
      </c>
      <c r="K119" s="72">
        <v>0</v>
      </c>
      <c r="L119" s="71">
        <f t="shared" ref="L119:L121" si="26">(I119+J119+K119)*10/100</f>
        <v>0</v>
      </c>
      <c r="M119" s="72">
        <v>0</v>
      </c>
      <c r="N119" s="73">
        <v>0</v>
      </c>
      <c r="O119" s="61"/>
      <c r="P119" s="74"/>
      <c r="Q119" s="61"/>
      <c r="R119" s="61"/>
      <c r="S119" s="61"/>
      <c r="T119" s="40"/>
      <c r="U119" s="32"/>
    </row>
    <row r="120" spans="3:21" x14ac:dyDescent="0.2">
      <c r="C120" s="23"/>
      <c r="D120" s="83"/>
      <c r="E120" s="69" t="s">
        <v>32</v>
      </c>
      <c r="F120" s="70"/>
      <c r="G120" s="71">
        <v>0</v>
      </c>
      <c r="H120" s="71">
        <v>0</v>
      </c>
      <c r="I120" s="71">
        <v>0</v>
      </c>
      <c r="J120" s="72">
        <v>0</v>
      </c>
      <c r="K120" s="72">
        <v>0</v>
      </c>
      <c r="L120" s="71">
        <v>0</v>
      </c>
      <c r="M120" s="72">
        <v>0</v>
      </c>
      <c r="N120" s="73">
        <v>0</v>
      </c>
      <c r="O120" s="61"/>
      <c r="P120" s="74"/>
      <c r="Q120" s="61"/>
      <c r="R120" s="61"/>
      <c r="S120" s="61"/>
      <c r="T120" s="40"/>
      <c r="U120" s="32"/>
    </row>
    <row r="121" spans="3:21" x14ac:dyDescent="0.2">
      <c r="C121" s="23"/>
      <c r="D121" s="83" t="s">
        <v>114</v>
      </c>
      <c r="E121" s="69" t="s">
        <v>30</v>
      </c>
      <c r="F121" s="70" t="s">
        <v>126</v>
      </c>
      <c r="G121" s="71">
        <f t="shared" si="24"/>
        <v>0</v>
      </c>
      <c r="H121" s="71">
        <v>0</v>
      </c>
      <c r="I121" s="71">
        <v>0</v>
      </c>
      <c r="J121" s="72">
        <v>0</v>
      </c>
      <c r="K121" s="72">
        <v>0</v>
      </c>
      <c r="L121" s="71">
        <f t="shared" si="26"/>
        <v>0</v>
      </c>
      <c r="M121" s="72">
        <v>0</v>
      </c>
      <c r="N121" s="73">
        <v>0</v>
      </c>
      <c r="O121" s="61"/>
      <c r="P121" s="74"/>
      <c r="Q121" s="61"/>
      <c r="R121" s="61"/>
      <c r="S121" s="61"/>
      <c r="T121" s="40"/>
      <c r="U121" s="32"/>
    </row>
    <row r="122" spans="3:21" x14ac:dyDescent="0.2">
      <c r="C122" s="23"/>
      <c r="D122" s="83"/>
      <c r="E122" s="69" t="s">
        <v>32</v>
      </c>
      <c r="F122" s="70"/>
      <c r="G122" s="71">
        <v>0</v>
      </c>
      <c r="H122" s="71">
        <v>0</v>
      </c>
      <c r="I122" s="71">
        <v>0</v>
      </c>
      <c r="J122" s="72">
        <v>0</v>
      </c>
      <c r="K122" s="72">
        <v>0</v>
      </c>
      <c r="L122" s="71">
        <v>0</v>
      </c>
      <c r="M122" s="72">
        <v>0</v>
      </c>
      <c r="N122" s="73">
        <v>0</v>
      </c>
      <c r="O122" s="61"/>
      <c r="P122" s="74"/>
      <c r="Q122" s="61"/>
      <c r="R122" s="61"/>
      <c r="S122" s="61"/>
      <c r="T122" s="40"/>
      <c r="U122" s="32"/>
    </row>
    <row r="123" spans="3:21" x14ac:dyDescent="0.2">
      <c r="C123" s="23"/>
      <c r="D123" s="89" t="s">
        <v>127</v>
      </c>
      <c r="E123" s="57" t="s">
        <v>30</v>
      </c>
      <c r="F123" s="79">
        <v>59</v>
      </c>
      <c r="G123" s="59">
        <f>G125</f>
        <v>121</v>
      </c>
      <c r="H123" s="59">
        <f t="shared" ref="H123:N124" si="27">H125</f>
        <v>0</v>
      </c>
      <c r="I123" s="59">
        <f t="shared" si="27"/>
        <v>121</v>
      </c>
      <c r="J123" s="59">
        <f t="shared" si="27"/>
        <v>0</v>
      </c>
      <c r="K123" s="59">
        <f t="shared" si="27"/>
        <v>0</v>
      </c>
      <c r="L123" s="59">
        <f t="shared" si="27"/>
        <v>0</v>
      </c>
      <c r="M123" s="59">
        <f t="shared" si="27"/>
        <v>0</v>
      </c>
      <c r="N123" s="60">
        <f t="shared" si="27"/>
        <v>0</v>
      </c>
      <c r="O123" s="61"/>
      <c r="P123" s="74"/>
      <c r="Q123" s="61"/>
      <c r="R123" s="61"/>
      <c r="S123" s="61"/>
      <c r="T123" s="40"/>
      <c r="U123" s="32"/>
    </row>
    <row r="124" spans="3:21" x14ac:dyDescent="0.2">
      <c r="C124" s="23"/>
      <c r="D124" s="89"/>
      <c r="E124" s="57" t="s">
        <v>32</v>
      </c>
      <c r="F124" s="58"/>
      <c r="G124" s="59">
        <f>G126</f>
        <v>121</v>
      </c>
      <c r="H124" s="59">
        <f t="shared" si="27"/>
        <v>0</v>
      </c>
      <c r="I124" s="59">
        <f t="shared" si="27"/>
        <v>33</v>
      </c>
      <c r="J124" s="59">
        <f t="shared" si="27"/>
        <v>35</v>
      </c>
      <c r="K124" s="59">
        <f t="shared" si="27"/>
        <v>45</v>
      </c>
      <c r="L124" s="59">
        <f t="shared" si="27"/>
        <v>0</v>
      </c>
      <c r="M124" s="59">
        <f t="shared" si="27"/>
        <v>8</v>
      </c>
      <c r="N124" s="60">
        <f t="shared" si="27"/>
        <v>0</v>
      </c>
      <c r="O124" s="61"/>
      <c r="P124" s="74"/>
      <c r="Q124" s="61"/>
      <c r="R124" s="61"/>
      <c r="S124" s="61"/>
      <c r="T124" s="40"/>
      <c r="U124" s="32"/>
    </row>
    <row r="125" spans="3:21" x14ac:dyDescent="0.2">
      <c r="C125" s="23"/>
      <c r="D125" s="83" t="s">
        <v>128</v>
      </c>
      <c r="E125" s="69" t="s">
        <v>30</v>
      </c>
      <c r="F125" s="70" t="s">
        <v>129</v>
      </c>
      <c r="G125" s="71">
        <f>I125+J125+K125+M125</f>
        <v>121</v>
      </c>
      <c r="H125" s="71">
        <v>0</v>
      </c>
      <c r="I125" s="71">
        <v>121</v>
      </c>
      <c r="J125" s="72">
        <v>0</v>
      </c>
      <c r="K125" s="72">
        <v>0</v>
      </c>
      <c r="L125" s="71">
        <v>0</v>
      </c>
      <c r="M125" s="72">
        <v>0</v>
      </c>
      <c r="N125" s="73">
        <v>0</v>
      </c>
      <c r="O125" s="61"/>
      <c r="P125" s="74"/>
      <c r="Q125" s="61"/>
      <c r="R125" s="61"/>
      <c r="S125" s="61"/>
      <c r="T125" s="40"/>
      <c r="U125" s="32"/>
    </row>
    <row r="126" spans="3:21" x14ac:dyDescent="0.2">
      <c r="C126" s="23"/>
      <c r="D126" s="83"/>
      <c r="E126" s="69" t="s">
        <v>32</v>
      </c>
      <c r="F126" s="70"/>
      <c r="G126" s="71">
        <f>I126+J126+K126+M126</f>
        <v>121</v>
      </c>
      <c r="H126" s="71">
        <v>0</v>
      </c>
      <c r="I126" s="71">
        <v>33</v>
      </c>
      <c r="J126" s="72">
        <v>35</v>
      </c>
      <c r="K126" s="72">
        <v>45</v>
      </c>
      <c r="L126" s="71">
        <v>0</v>
      </c>
      <c r="M126" s="72">
        <v>8</v>
      </c>
      <c r="N126" s="73">
        <v>0</v>
      </c>
      <c r="O126" s="61"/>
      <c r="P126" s="74"/>
      <c r="Q126" s="61"/>
      <c r="R126" s="61"/>
      <c r="S126" s="61"/>
      <c r="T126" s="40"/>
      <c r="U126" s="32"/>
    </row>
    <row r="127" spans="3:21" s="8" customFormat="1" x14ac:dyDescent="0.2">
      <c r="C127" s="76"/>
      <c r="D127" s="56" t="s">
        <v>130</v>
      </c>
      <c r="E127" s="57" t="s">
        <v>30</v>
      </c>
      <c r="F127" s="58" t="s">
        <v>131</v>
      </c>
      <c r="G127" s="59">
        <f t="shared" ref="G127:N130" si="28">G129</f>
        <v>500</v>
      </c>
      <c r="H127" s="59">
        <f t="shared" si="28"/>
        <v>50</v>
      </c>
      <c r="I127" s="59">
        <f t="shared" si="28"/>
        <v>500</v>
      </c>
      <c r="J127" s="59">
        <f t="shared" si="28"/>
        <v>0</v>
      </c>
      <c r="K127" s="59">
        <f t="shared" si="28"/>
        <v>0</v>
      </c>
      <c r="L127" s="59">
        <f t="shared" si="28"/>
        <v>50</v>
      </c>
      <c r="M127" s="59">
        <f t="shared" si="28"/>
        <v>0</v>
      </c>
      <c r="N127" s="60">
        <f t="shared" si="28"/>
        <v>0</v>
      </c>
      <c r="O127" s="36"/>
      <c r="P127" s="37"/>
      <c r="Q127" s="36"/>
      <c r="R127" s="78"/>
      <c r="S127" s="78"/>
      <c r="T127" s="67"/>
      <c r="U127" s="90"/>
    </row>
    <row r="128" spans="3:21" s="8" customFormat="1" x14ac:dyDescent="0.2">
      <c r="C128" s="76"/>
      <c r="D128" s="56"/>
      <c r="E128" s="57" t="s">
        <v>32</v>
      </c>
      <c r="F128" s="58"/>
      <c r="G128" s="59">
        <f t="shared" si="28"/>
        <v>500</v>
      </c>
      <c r="H128" s="59">
        <f t="shared" si="28"/>
        <v>50</v>
      </c>
      <c r="I128" s="59">
        <f t="shared" si="28"/>
        <v>450</v>
      </c>
      <c r="J128" s="59">
        <f t="shared" si="28"/>
        <v>0</v>
      </c>
      <c r="K128" s="59">
        <f t="shared" si="28"/>
        <v>50</v>
      </c>
      <c r="L128" s="59">
        <f t="shared" si="28"/>
        <v>50</v>
      </c>
      <c r="M128" s="59">
        <f t="shared" si="28"/>
        <v>0</v>
      </c>
      <c r="N128" s="60">
        <f t="shared" si="28"/>
        <v>0</v>
      </c>
      <c r="O128" s="36"/>
      <c r="P128" s="37"/>
      <c r="Q128" s="36"/>
      <c r="R128" s="78"/>
      <c r="S128" s="78"/>
      <c r="T128" s="67"/>
      <c r="U128" s="90"/>
    </row>
    <row r="129" spans="3:21" ht="15" customHeight="1" x14ac:dyDescent="0.2">
      <c r="C129" s="23"/>
      <c r="D129" s="56" t="s">
        <v>132</v>
      </c>
      <c r="E129" s="57" t="s">
        <v>30</v>
      </c>
      <c r="F129" s="79">
        <v>71</v>
      </c>
      <c r="G129" s="59">
        <f t="shared" ref="G129:G136" si="29">I129+J129+K129+M129</f>
        <v>500</v>
      </c>
      <c r="H129" s="59">
        <f t="shared" si="5"/>
        <v>50</v>
      </c>
      <c r="I129" s="59">
        <f>I131</f>
        <v>500</v>
      </c>
      <c r="J129" s="59">
        <f t="shared" ref="J129:N129" si="30">J131</f>
        <v>0</v>
      </c>
      <c r="K129" s="59">
        <f t="shared" si="30"/>
        <v>0</v>
      </c>
      <c r="L129" s="59">
        <f t="shared" si="30"/>
        <v>50</v>
      </c>
      <c r="M129" s="59">
        <f t="shared" si="30"/>
        <v>0</v>
      </c>
      <c r="N129" s="60">
        <f t="shared" si="30"/>
        <v>0</v>
      </c>
      <c r="O129" s="91"/>
      <c r="P129" s="74"/>
      <c r="Q129" s="91"/>
      <c r="R129" s="61"/>
      <c r="S129" s="61"/>
      <c r="T129" s="40"/>
      <c r="U129" s="32"/>
    </row>
    <row r="130" spans="3:21" ht="15" customHeight="1" x14ac:dyDescent="0.2">
      <c r="C130" s="23"/>
      <c r="D130" s="56"/>
      <c r="E130" s="57" t="s">
        <v>32</v>
      </c>
      <c r="F130" s="79"/>
      <c r="G130" s="59">
        <f t="shared" si="29"/>
        <v>500</v>
      </c>
      <c r="H130" s="59">
        <f t="shared" si="5"/>
        <v>50</v>
      </c>
      <c r="I130" s="59">
        <f>I132</f>
        <v>450</v>
      </c>
      <c r="J130" s="59">
        <f>J132</f>
        <v>0</v>
      </c>
      <c r="K130" s="59">
        <f t="shared" si="28"/>
        <v>50</v>
      </c>
      <c r="L130" s="59">
        <f t="shared" si="28"/>
        <v>50</v>
      </c>
      <c r="M130" s="59">
        <f t="shared" si="28"/>
        <v>0</v>
      </c>
      <c r="N130" s="60">
        <f t="shared" si="28"/>
        <v>0</v>
      </c>
      <c r="O130" s="91"/>
      <c r="P130" s="74"/>
      <c r="Q130" s="91"/>
      <c r="R130" s="61"/>
      <c r="S130" s="61"/>
      <c r="T130" s="40"/>
      <c r="U130" s="32"/>
    </row>
    <row r="131" spans="3:21" ht="16.5" customHeight="1" x14ac:dyDescent="0.2">
      <c r="C131" s="23"/>
      <c r="D131" s="56" t="s">
        <v>133</v>
      </c>
      <c r="E131" s="57" t="s">
        <v>30</v>
      </c>
      <c r="F131" s="58" t="s">
        <v>134</v>
      </c>
      <c r="G131" s="59">
        <f>G133+G135</f>
        <v>500</v>
      </c>
      <c r="H131" s="59">
        <f t="shared" ref="H131:L131" si="31">H133+H135</f>
        <v>50</v>
      </c>
      <c r="I131" s="59">
        <f t="shared" si="31"/>
        <v>500</v>
      </c>
      <c r="J131" s="59">
        <f t="shared" si="31"/>
        <v>0</v>
      </c>
      <c r="K131" s="59">
        <f t="shared" si="31"/>
        <v>0</v>
      </c>
      <c r="L131" s="59">
        <f t="shared" si="31"/>
        <v>50</v>
      </c>
      <c r="M131" s="59">
        <f t="shared" ref="M131:N131" si="32">M133+M135</f>
        <v>0</v>
      </c>
      <c r="N131" s="60">
        <f t="shared" si="32"/>
        <v>0</v>
      </c>
      <c r="O131" s="91"/>
      <c r="P131" s="74"/>
      <c r="Q131" s="91"/>
      <c r="R131" s="61"/>
      <c r="S131" s="61"/>
      <c r="T131" s="40"/>
      <c r="U131" s="32"/>
    </row>
    <row r="132" spans="3:21" ht="16.5" customHeight="1" x14ac:dyDescent="0.2">
      <c r="C132" s="23"/>
      <c r="D132" s="56"/>
      <c r="E132" s="57" t="s">
        <v>32</v>
      </c>
      <c r="F132" s="58"/>
      <c r="G132" s="59">
        <f>G134+G136</f>
        <v>500</v>
      </c>
      <c r="H132" s="59">
        <f t="shared" ref="H132:L132" si="33">H134+H136</f>
        <v>50</v>
      </c>
      <c r="I132" s="59">
        <f t="shared" si="33"/>
        <v>450</v>
      </c>
      <c r="J132" s="59">
        <f t="shared" si="33"/>
        <v>0</v>
      </c>
      <c r="K132" s="59">
        <f t="shared" si="33"/>
        <v>50</v>
      </c>
      <c r="L132" s="59">
        <f t="shared" si="33"/>
        <v>50</v>
      </c>
      <c r="M132" s="59">
        <f>SUM(M134:M134)</f>
        <v>0</v>
      </c>
      <c r="N132" s="60">
        <f>SUM(N134:N134)</f>
        <v>0</v>
      </c>
      <c r="O132" s="91"/>
      <c r="P132" s="74"/>
      <c r="Q132" s="91"/>
      <c r="R132" s="61"/>
      <c r="S132" s="61"/>
      <c r="T132" s="40"/>
      <c r="U132" s="32"/>
    </row>
    <row r="133" spans="3:21" ht="14.25" customHeight="1" x14ac:dyDescent="0.2">
      <c r="C133" s="92"/>
      <c r="D133" s="68" t="s">
        <v>135</v>
      </c>
      <c r="E133" s="69" t="s">
        <v>30</v>
      </c>
      <c r="F133" s="70" t="s">
        <v>136</v>
      </c>
      <c r="G133" s="71">
        <f t="shared" si="29"/>
        <v>100</v>
      </c>
      <c r="H133" s="71">
        <f t="shared" ref="H133:H134" si="34">L133+N133</f>
        <v>10</v>
      </c>
      <c r="I133" s="71">
        <v>100</v>
      </c>
      <c r="J133" s="72">
        <v>0</v>
      </c>
      <c r="K133" s="72">
        <v>0</v>
      </c>
      <c r="L133" s="59">
        <f>(I133+J133+K133)*10%</f>
        <v>10</v>
      </c>
      <c r="M133" s="72">
        <v>0</v>
      </c>
      <c r="N133" s="73">
        <f>M133*10/100</f>
        <v>0</v>
      </c>
      <c r="O133" s="61"/>
      <c r="P133" s="74"/>
      <c r="Q133" s="61"/>
      <c r="R133" s="61"/>
      <c r="S133" s="61"/>
      <c r="T133" s="40"/>
      <c r="U133" s="32"/>
    </row>
    <row r="134" spans="3:21" ht="15" customHeight="1" x14ac:dyDescent="0.2">
      <c r="C134" s="23"/>
      <c r="D134" s="93"/>
      <c r="E134" s="69" t="s">
        <v>32</v>
      </c>
      <c r="F134" s="82"/>
      <c r="G134" s="71">
        <f t="shared" si="29"/>
        <v>100</v>
      </c>
      <c r="H134" s="71">
        <f t="shared" si="34"/>
        <v>10</v>
      </c>
      <c r="I134" s="72">
        <v>100</v>
      </c>
      <c r="J134" s="72">
        <v>0</v>
      </c>
      <c r="K134" s="72">
        <v>0</v>
      </c>
      <c r="L134" s="71">
        <f>SUM(I134+J134+K134)*10/100</f>
        <v>10</v>
      </c>
      <c r="M134" s="72">
        <v>0</v>
      </c>
      <c r="N134" s="73">
        <f>M134*10/100</f>
        <v>0</v>
      </c>
      <c r="O134" s="61"/>
      <c r="P134" s="94"/>
      <c r="Q134" s="61"/>
      <c r="R134" s="61"/>
      <c r="S134" s="61"/>
      <c r="T134" s="40"/>
      <c r="U134" s="32"/>
    </row>
    <row r="135" spans="3:21" ht="15" customHeight="1" x14ac:dyDescent="0.2">
      <c r="C135" s="23"/>
      <c r="D135" s="68" t="s">
        <v>96</v>
      </c>
      <c r="E135" s="69" t="s">
        <v>30</v>
      </c>
      <c r="F135" s="70" t="s">
        <v>138</v>
      </c>
      <c r="G135" s="71">
        <f t="shared" si="29"/>
        <v>400</v>
      </c>
      <c r="H135" s="71">
        <f>L135+N135</f>
        <v>40</v>
      </c>
      <c r="I135" s="71">
        <v>400</v>
      </c>
      <c r="J135" s="72">
        <v>0</v>
      </c>
      <c r="K135" s="72">
        <v>0</v>
      </c>
      <c r="L135" s="71">
        <f>SUM(I135+J135+K135)*10/100</f>
        <v>40</v>
      </c>
      <c r="M135" s="72">
        <v>0</v>
      </c>
      <c r="N135" s="73">
        <f>M135*10/100</f>
        <v>0</v>
      </c>
      <c r="O135" s="61"/>
      <c r="P135" s="94"/>
      <c r="Q135" s="61"/>
      <c r="R135" s="61"/>
      <c r="S135" s="61"/>
      <c r="T135" s="40"/>
      <c r="U135" s="32"/>
    </row>
    <row r="136" spans="3:21" ht="15" customHeight="1" thickBot="1" x14ac:dyDescent="0.25">
      <c r="C136" s="23"/>
      <c r="D136" s="95"/>
      <c r="E136" s="96" t="s">
        <v>32</v>
      </c>
      <c r="F136" s="97"/>
      <c r="G136" s="98">
        <f t="shared" si="29"/>
        <v>400</v>
      </c>
      <c r="H136" s="98">
        <f t="shared" ref="H136" si="35">L136+N136</f>
        <v>40</v>
      </c>
      <c r="I136" s="99">
        <v>350</v>
      </c>
      <c r="J136" s="99">
        <v>0</v>
      </c>
      <c r="K136" s="99">
        <v>50</v>
      </c>
      <c r="L136" s="100">
        <f>SUM(I136+J136+K136)*10/100</f>
        <v>40</v>
      </c>
      <c r="M136" s="99">
        <v>0</v>
      </c>
      <c r="N136" s="101">
        <f>M136*10/100</f>
        <v>0</v>
      </c>
      <c r="O136" s="61"/>
      <c r="P136" s="94"/>
      <c r="Q136" s="61"/>
      <c r="R136" s="61"/>
      <c r="S136" s="61"/>
      <c r="T136" s="40"/>
      <c r="U136" s="32"/>
    </row>
    <row r="137" spans="3:21" ht="4.5" customHeight="1" x14ac:dyDescent="0.2">
      <c r="C137" s="23"/>
      <c r="D137" s="102"/>
      <c r="E137" s="103"/>
      <c r="F137" s="102"/>
      <c r="G137" s="104"/>
      <c r="H137" s="104"/>
      <c r="I137" s="105"/>
      <c r="J137" s="105"/>
      <c r="K137" s="105"/>
      <c r="L137" s="104"/>
      <c r="M137" s="61"/>
      <c r="N137" s="61"/>
      <c r="O137" s="61"/>
      <c r="P137" s="94"/>
      <c r="Q137" s="61"/>
      <c r="R137" s="61"/>
      <c r="S137" s="61"/>
      <c r="T137" s="40"/>
      <c r="U137" s="32"/>
    </row>
    <row r="138" spans="3:21" s="5" customFormat="1" ht="25.5" customHeight="1" x14ac:dyDescent="0.2">
      <c r="C138"/>
      <c r="D138" s="108"/>
      <c r="E138" s="108"/>
      <c r="F138" s="109"/>
      <c r="G138" s="109"/>
      <c r="H138" s="110"/>
      <c r="I138" s="110"/>
      <c r="J138" s="111"/>
      <c r="K138" s="111"/>
      <c r="L138" s="132"/>
      <c r="M138" s="132"/>
      <c r="N138" s="112"/>
      <c r="P138" s="6"/>
      <c r="Q138"/>
      <c r="R138"/>
      <c r="S138"/>
      <c r="T138"/>
      <c r="U138"/>
    </row>
    <row r="139" spans="3:21" s="5" customFormat="1" x14ac:dyDescent="0.2">
      <c r="C139"/>
      <c r="D139" s="108"/>
      <c r="E139" s="108"/>
      <c r="F139" s="109"/>
      <c r="G139" s="109"/>
      <c r="H139" s="110"/>
      <c r="I139" s="110"/>
      <c r="J139" s="111"/>
      <c r="K139" s="113"/>
      <c r="L139" s="132"/>
      <c r="M139" s="132"/>
      <c r="N139" s="111"/>
      <c r="P139" s="6"/>
      <c r="Q139"/>
      <c r="R139"/>
      <c r="S139"/>
      <c r="T139"/>
      <c r="U139"/>
    </row>
    <row r="140" spans="3:21" s="5" customFormat="1" x14ac:dyDescent="0.2">
      <c r="C140"/>
      <c r="D140" s="109"/>
      <c r="E140" s="109"/>
      <c r="F140" s="109"/>
      <c r="G140" s="109"/>
      <c r="H140" s="110"/>
      <c r="I140" s="110"/>
      <c r="J140" s="111"/>
      <c r="K140" s="114"/>
      <c r="L140" s="114"/>
      <c r="M140" s="132"/>
      <c r="N140" s="132"/>
      <c r="P140" s="6"/>
      <c r="Q140"/>
      <c r="R140"/>
      <c r="S140"/>
      <c r="T140"/>
      <c r="U140"/>
    </row>
    <row r="141" spans="3:21" s="5" customFormat="1" ht="14.25" x14ac:dyDescent="0.2">
      <c r="C141"/>
      <c r="D141" s="109"/>
      <c r="E141" s="125"/>
      <c r="F141" s="125"/>
      <c r="G141" s="125"/>
      <c r="H141" s="125"/>
      <c r="I141" s="125"/>
      <c r="J141" s="111"/>
      <c r="K141" s="114"/>
      <c r="L141" s="114"/>
      <c r="M141" s="113"/>
      <c r="N141" s="113"/>
      <c r="P141" s="6"/>
      <c r="Q141"/>
      <c r="R141"/>
      <c r="S141"/>
      <c r="T141"/>
      <c r="U141"/>
    </row>
    <row r="142" spans="3:21" s="5" customFormat="1" ht="14.25" x14ac:dyDescent="0.2">
      <c r="C142"/>
      <c r="D142" s="109"/>
      <c r="E142" s="125"/>
      <c r="F142" s="125"/>
      <c r="G142" s="125"/>
      <c r="H142" s="125"/>
      <c r="I142" s="125"/>
      <c r="J142" s="111"/>
      <c r="K142" s="114"/>
      <c r="L142" s="114"/>
      <c r="M142" s="113"/>
      <c r="N142" s="113"/>
      <c r="P142" s="6"/>
      <c r="Q142"/>
      <c r="R142"/>
      <c r="S142"/>
      <c r="T142"/>
      <c r="U142"/>
    </row>
    <row r="143" spans="3:21" s="5" customFormat="1" x14ac:dyDescent="0.2">
      <c r="C143"/>
      <c r="D143" s="109"/>
      <c r="E143" s="109"/>
      <c r="F143" s="109"/>
      <c r="G143" s="109"/>
      <c r="H143" s="110"/>
      <c r="I143" s="110"/>
      <c r="J143" s="111"/>
      <c r="K143" s="114"/>
      <c r="L143" s="114"/>
      <c r="M143" s="113"/>
      <c r="N143" s="113"/>
      <c r="P143" s="6"/>
      <c r="Q143"/>
      <c r="R143"/>
      <c r="S143"/>
      <c r="T143"/>
      <c r="U143"/>
    </row>
    <row r="144" spans="3:21" s="5" customFormat="1" x14ac:dyDescent="0.2">
      <c r="C144"/>
      <c r="D144" s="109"/>
      <c r="E144" s="109"/>
      <c r="F144" s="109"/>
      <c r="G144" s="109"/>
      <c r="H144" s="110"/>
      <c r="I144" s="110"/>
      <c r="J144" s="111"/>
      <c r="K144" s="114"/>
      <c r="L144" s="114"/>
      <c r="M144" s="113"/>
      <c r="N144" s="113"/>
      <c r="P144" s="6"/>
      <c r="Q144"/>
      <c r="R144"/>
      <c r="S144"/>
      <c r="T144"/>
      <c r="U144"/>
    </row>
    <row r="145" spans="3:21" s="5" customFormat="1" x14ac:dyDescent="0.2">
      <c r="C145"/>
      <c r="D145" s="108"/>
      <c r="E145" s="108"/>
      <c r="F145" s="109"/>
      <c r="G145" s="109"/>
      <c r="H145" s="115"/>
      <c r="I145" s="115"/>
      <c r="J145" s="116"/>
      <c r="K145" s="116"/>
      <c r="L145" s="116"/>
      <c r="M145" s="116"/>
      <c r="N145" s="117"/>
      <c r="P145" s="6"/>
      <c r="Q145"/>
      <c r="R145"/>
      <c r="S145"/>
      <c r="T145"/>
      <c r="U145"/>
    </row>
    <row r="146" spans="3:21" s="5" customFormat="1" x14ac:dyDescent="0.2">
      <c r="C146"/>
      <c r="D146" s="108"/>
      <c r="E146" s="108"/>
      <c r="F146" s="109"/>
      <c r="G146" s="109"/>
      <c r="H146" s="115"/>
      <c r="I146" s="118"/>
      <c r="J146" s="118"/>
      <c r="K146" s="118"/>
      <c r="L146" s="118"/>
      <c r="M146" s="118"/>
      <c r="N146" s="119"/>
      <c r="P146" s="6"/>
      <c r="Q146"/>
      <c r="R146"/>
      <c r="S146"/>
      <c r="T146"/>
      <c r="U146"/>
    </row>
    <row r="147" spans="3:21" s="5" customFormat="1" x14ac:dyDescent="0.2">
      <c r="C147"/>
      <c r="D147" s="120"/>
      <c r="E147" s="120"/>
      <c r="F147" s="102"/>
      <c r="G147" s="121"/>
      <c r="H147" s="121"/>
      <c r="I147" s="105"/>
      <c r="J147" s="105"/>
      <c r="K147" s="61"/>
      <c r="M147" s="122"/>
      <c r="N147" s="123"/>
      <c r="P147" s="6"/>
      <c r="Q147"/>
      <c r="R147"/>
      <c r="S147"/>
      <c r="T147"/>
      <c r="U147"/>
    </row>
    <row r="148" spans="3:21" s="5" customFormat="1" x14ac:dyDescent="0.2">
      <c r="C148"/>
      <c r="D148" s="32"/>
      <c r="E148" s="32"/>
      <c r="F148" s="32"/>
      <c r="G148" s="106"/>
      <c r="H148" s="106"/>
      <c r="I148" s="106"/>
      <c r="J148" s="106"/>
      <c r="K148" s="107"/>
      <c r="M148" s="61"/>
      <c r="N148" s="61"/>
      <c r="P148" s="6"/>
      <c r="Q148"/>
      <c r="R148"/>
      <c r="S148"/>
      <c r="T148"/>
      <c r="U148"/>
    </row>
    <row r="149" spans="3:21" s="5" customFormat="1" x14ac:dyDescent="0.2">
      <c r="C149"/>
      <c r="D149" s="32"/>
      <c r="E149" s="32"/>
      <c r="F149" s="32"/>
      <c r="G149" s="106"/>
      <c r="H149" s="106"/>
      <c r="I149" s="106"/>
      <c r="J149" s="106"/>
      <c r="K149" s="106"/>
      <c r="L149" s="106"/>
      <c r="M149" s="107"/>
      <c r="N149" s="32"/>
      <c r="P149" s="6"/>
      <c r="Q149"/>
      <c r="R149"/>
      <c r="S149"/>
      <c r="T149"/>
      <c r="U149"/>
    </row>
  </sheetData>
  <mergeCells count="24">
    <mergeCell ref="H11:N11"/>
    <mergeCell ref="J5:M5"/>
    <mergeCell ref="H7:N7"/>
    <mergeCell ref="H8:N8"/>
    <mergeCell ref="H9:N9"/>
    <mergeCell ref="H10:N10"/>
    <mergeCell ref="D12:N12"/>
    <mergeCell ref="D13:N13"/>
    <mergeCell ref="D18:D19"/>
    <mergeCell ref="E18:E19"/>
    <mergeCell ref="F18:F19"/>
    <mergeCell ref="G18:G19"/>
    <mergeCell ref="H18:H19"/>
    <mergeCell ref="I18:I19"/>
    <mergeCell ref="J18:J19"/>
    <mergeCell ref="K18:K19"/>
    <mergeCell ref="E141:I141"/>
    <mergeCell ref="E142:I142"/>
    <mergeCell ref="L18:L19"/>
    <mergeCell ref="M18:M19"/>
    <mergeCell ref="N18:N19"/>
    <mergeCell ref="L138:M138"/>
    <mergeCell ref="L139:M139"/>
    <mergeCell ref="M140:N140"/>
  </mergeCells>
  <pageMargins left="0.78740157480314965" right="0" top="0" bottom="0.59055118110236227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2020 </vt:lpstr>
      <vt:lpstr>'Buget 2020 '!Print_Area</vt:lpstr>
      <vt:lpstr>'Buget 2020 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cp:lastPrinted>2020-03-24T12:28:01Z</cp:lastPrinted>
  <dcterms:created xsi:type="dcterms:W3CDTF">2020-01-10T07:46:26Z</dcterms:created>
  <dcterms:modified xsi:type="dcterms:W3CDTF">2020-04-02T11:08:27Z</dcterms:modified>
</cp:coreProperties>
</file>