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075"/>
  </bookViews>
  <sheets>
    <sheet name="Buget 2021  (2)" sheetId="1" r:id="rId1"/>
  </sheets>
  <definedNames>
    <definedName name="_xlnm.Print_Area" localSheetId="0">'Buget 2021  (2)'!$B$1:$L$146</definedName>
    <definedName name="_xlnm.Print_Titles" localSheetId="0">'Buget 2021  (2)'!$18:$20</definedName>
  </definedNames>
  <calcPr calcId="145621"/>
</workbook>
</file>

<file path=xl/calcChain.xml><?xml version="1.0" encoding="utf-8"?>
<calcChain xmlns="http://schemas.openxmlformats.org/spreadsheetml/2006/main">
  <c r="L136" i="1" l="1"/>
  <c r="J136" i="1"/>
  <c r="F136" i="1" s="1"/>
  <c r="E136" i="1"/>
  <c r="L135" i="1"/>
  <c r="J135" i="1"/>
  <c r="F135" i="1" s="1"/>
  <c r="E135" i="1"/>
  <c r="L134" i="1"/>
  <c r="J134" i="1"/>
  <c r="F134" i="1" s="1"/>
  <c r="E134" i="1"/>
  <c r="L133" i="1"/>
  <c r="J133" i="1"/>
  <c r="F133" i="1" s="1"/>
  <c r="E133" i="1"/>
  <c r="L132" i="1"/>
  <c r="K132" i="1"/>
  <c r="I132" i="1"/>
  <c r="H132" i="1"/>
  <c r="G132" i="1"/>
  <c r="E132" i="1"/>
  <c r="L131" i="1"/>
  <c r="K131" i="1"/>
  <c r="I131" i="1"/>
  <c r="H131" i="1"/>
  <c r="G131" i="1"/>
  <c r="E131" i="1"/>
  <c r="L130" i="1"/>
  <c r="K130" i="1"/>
  <c r="I130" i="1"/>
  <c r="H130" i="1"/>
  <c r="G130" i="1"/>
  <c r="E130" i="1" s="1"/>
  <c r="E128" i="1" s="1"/>
  <c r="L129" i="1"/>
  <c r="K129" i="1"/>
  <c r="I129" i="1"/>
  <c r="H129" i="1"/>
  <c r="G129" i="1"/>
  <c r="E129" i="1" s="1"/>
  <c r="E127" i="1" s="1"/>
  <c r="L128" i="1"/>
  <c r="K128" i="1"/>
  <c r="I128" i="1"/>
  <c r="H128" i="1"/>
  <c r="G128" i="1"/>
  <c r="L127" i="1"/>
  <c r="K127" i="1"/>
  <c r="I127" i="1"/>
  <c r="H127" i="1"/>
  <c r="G127" i="1"/>
  <c r="F126" i="1"/>
  <c r="E126" i="1"/>
  <c r="E124" i="1" s="1"/>
  <c r="F125" i="1"/>
  <c r="E125" i="1"/>
  <c r="L124" i="1"/>
  <c r="F124" i="1" s="1"/>
  <c r="K124" i="1"/>
  <c r="J124" i="1"/>
  <c r="I124" i="1"/>
  <c r="H124" i="1"/>
  <c r="G124" i="1"/>
  <c r="L123" i="1"/>
  <c r="F123" i="1" s="1"/>
  <c r="K123" i="1"/>
  <c r="J123" i="1"/>
  <c r="I123" i="1"/>
  <c r="H123" i="1"/>
  <c r="G123" i="1"/>
  <c r="E123" i="1"/>
  <c r="J121" i="1"/>
  <c r="E121" i="1"/>
  <c r="J119" i="1"/>
  <c r="E119" i="1"/>
  <c r="E118" i="1"/>
  <c r="E117" i="1"/>
  <c r="G116" i="1"/>
  <c r="F116" i="1"/>
  <c r="E116" i="1"/>
  <c r="L115" i="1"/>
  <c r="L97" i="1" s="1"/>
  <c r="K115" i="1"/>
  <c r="I115" i="1"/>
  <c r="H115" i="1"/>
  <c r="G115" i="1"/>
  <c r="E115" i="1" s="1"/>
  <c r="E113" i="1"/>
  <c r="E112" i="1"/>
  <c r="E111" i="1"/>
  <c r="E110" i="1"/>
  <c r="E109" i="1"/>
  <c r="H108" i="1"/>
  <c r="G108" i="1"/>
  <c r="G98" i="1" s="1"/>
  <c r="G24" i="1" s="1"/>
  <c r="G22" i="1" s="1"/>
  <c r="F108" i="1"/>
  <c r="L107" i="1"/>
  <c r="K107" i="1"/>
  <c r="J107" i="1"/>
  <c r="I107" i="1"/>
  <c r="H107" i="1"/>
  <c r="G107" i="1"/>
  <c r="E107" i="1" s="1"/>
  <c r="E97" i="1" s="1"/>
  <c r="F107" i="1"/>
  <c r="E105" i="1"/>
  <c r="E104" i="1"/>
  <c r="E100" i="1" s="1"/>
  <c r="E103" i="1"/>
  <c r="E102" i="1"/>
  <c r="E101" i="1"/>
  <c r="H100" i="1"/>
  <c r="G100" i="1"/>
  <c r="L99" i="1"/>
  <c r="K99" i="1"/>
  <c r="J99" i="1"/>
  <c r="I99" i="1"/>
  <c r="H99" i="1"/>
  <c r="G99" i="1"/>
  <c r="F99" i="1"/>
  <c r="E99" i="1"/>
  <c r="I98" i="1"/>
  <c r="H98" i="1"/>
  <c r="K97" i="1"/>
  <c r="J97" i="1"/>
  <c r="I97" i="1"/>
  <c r="H97" i="1"/>
  <c r="G97" i="1"/>
  <c r="F97" i="1"/>
  <c r="F96" i="1"/>
  <c r="E96" i="1"/>
  <c r="L95" i="1"/>
  <c r="F95" i="1"/>
  <c r="E95" i="1"/>
  <c r="L94" i="1"/>
  <c r="F94" i="1" s="1"/>
  <c r="E94" i="1"/>
  <c r="L93" i="1"/>
  <c r="F93" i="1"/>
  <c r="E93" i="1"/>
  <c r="L92" i="1"/>
  <c r="F92" i="1" s="1"/>
  <c r="E92" i="1"/>
  <c r="L91" i="1"/>
  <c r="F91" i="1"/>
  <c r="E91" i="1"/>
  <c r="E87" i="1" s="1"/>
  <c r="L90" i="1"/>
  <c r="F90" i="1" s="1"/>
  <c r="F88" i="1" s="1"/>
  <c r="E90" i="1"/>
  <c r="E88" i="1" s="1"/>
  <c r="L89" i="1"/>
  <c r="F89" i="1"/>
  <c r="E89" i="1"/>
  <c r="K88" i="1"/>
  <c r="J88" i="1"/>
  <c r="I88" i="1"/>
  <c r="H88" i="1"/>
  <c r="G88" i="1"/>
  <c r="L87" i="1"/>
  <c r="K87" i="1"/>
  <c r="J87" i="1"/>
  <c r="I87" i="1"/>
  <c r="H87" i="1"/>
  <c r="G87" i="1"/>
  <c r="F87" i="1"/>
  <c r="L86" i="1"/>
  <c r="J86" i="1"/>
  <c r="F86" i="1"/>
  <c r="E86" i="1"/>
  <c r="L85" i="1"/>
  <c r="J85" i="1"/>
  <c r="F85" i="1"/>
  <c r="E85" i="1"/>
  <c r="L84" i="1"/>
  <c r="F84" i="1" s="1"/>
  <c r="E84" i="1"/>
  <c r="L83" i="1"/>
  <c r="F83" i="1"/>
  <c r="E83" i="1"/>
  <c r="L82" i="1"/>
  <c r="F82" i="1" s="1"/>
  <c r="E82" i="1"/>
  <c r="L81" i="1"/>
  <c r="F81" i="1"/>
  <c r="E81" i="1"/>
  <c r="L80" i="1"/>
  <c r="F80" i="1" s="1"/>
  <c r="E80" i="1"/>
  <c r="L79" i="1"/>
  <c r="F79" i="1"/>
  <c r="E79" i="1"/>
  <c r="F78" i="1"/>
  <c r="E78" i="1"/>
  <c r="L77" i="1"/>
  <c r="J77" i="1"/>
  <c r="F77" i="1"/>
  <c r="E77" i="1"/>
  <c r="L76" i="1"/>
  <c r="K76" i="1"/>
  <c r="J76" i="1"/>
  <c r="I76" i="1"/>
  <c r="H76" i="1"/>
  <c r="G76" i="1"/>
  <c r="E76" i="1" s="1"/>
  <c r="F76" i="1"/>
  <c r="L75" i="1"/>
  <c r="K75" i="1"/>
  <c r="J75" i="1"/>
  <c r="I75" i="1"/>
  <c r="H75" i="1"/>
  <c r="G75" i="1"/>
  <c r="E75" i="1" s="1"/>
  <c r="F75" i="1"/>
  <c r="L74" i="1"/>
  <c r="F74" i="1" s="1"/>
  <c r="F72" i="1" s="1"/>
  <c r="E74" i="1"/>
  <c r="E72" i="1" s="1"/>
  <c r="L73" i="1"/>
  <c r="F73" i="1"/>
  <c r="F71" i="1" s="1"/>
  <c r="E73" i="1"/>
  <c r="L72" i="1"/>
  <c r="K72" i="1"/>
  <c r="J72" i="1"/>
  <c r="I72" i="1"/>
  <c r="H72" i="1"/>
  <c r="H48" i="1" s="1"/>
  <c r="G72" i="1"/>
  <c r="L71" i="1"/>
  <c r="K71" i="1"/>
  <c r="I71" i="1"/>
  <c r="I47" i="1" s="1"/>
  <c r="H71" i="1"/>
  <c r="G71" i="1"/>
  <c r="G47" i="1" s="1"/>
  <c r="E71" i="1"/>
  <c r="L70" i="1"/>
  <c r="J70" i="1"/>
  <c r="F70" i="1" s="1"/>
  <c r="E70" i="1"/>
  <c r="L69" i="1"/>
  <c r="J69" i="1"/>
  <c r="F69" i="1" s="1"/>
  <c r="E69" i="1"/>
  <c r="F68" i="1"/>
  <c r="E68" i="1"/>
  <c r="L67" i="1"/>
  <c r="F67" i="1"/>
  <c r="E67" i="1"/>
  <c r="L66" i="1"/>
  <c r="F66" i="1" s="1"/>
  <c r="J66" i="1"/>
  <c r="E66" i="1"/>
  <c r="L65" i="1"/>
  <c r="F65" i="1" s="1"/>
  <c r="J65" i="1"/>
  <c r="E65" i="1"/>
  <c r="F64" i="1"/>
  <c r="E64" i="1"/>
  <c r="L63" i="1"/>
  <c r="F63" i="1" s="1"/>
  <c r="E63" i="1"/>
  <c r="L62" i="1"/>
  <c r="F62" i="1"/>
  <c r="E62" i="1"/>
  <c r="L61" i="1"/>
  <c r="F61" i="1" s="1"/>
  <c r="E61" i="1"/>
  <c r="F60" i="1"/>
  <c r="E60" i="1"/>
  <c r="L59" i="1"/>
  <c r="F59" i="1"/>
  <c r="E59" i="1"/>
  <c r="L58" i="1"/>
  <c r="F58" i="1" s="1"/>
  <c r="F50" i="1" s="1"/>
  <c r="E58" i="1"/>
  <c r="L57" i="1"/>
  <c r="F57" i="1"/>
  <c r="E57" i="1"/>
  <c r="F56" i="1"/>
  <c r="E56" i="1"/>
  <c r="L55" i="1"/>
  <c r="F55" i="1" s="1"/>
  <c r="E55" i="1"/>
  <c r="F54" i="1"/>
  <c r="E54" i="1"/>
  <c r="E50" i="1" s="1"/>
  <c r="L53" i="1"/>
  <c r="F53" i="1"/>
  <c r="E53" i="1"/>
  <c r="F52" i="1"/>
  <c r="E52" i="1"/>
  <c r="L51" i="1"/>
  <c r="J51" i="1"/>
  <c r="F51" i="1"/>
  <c r="E51" i="1"/>
  <c r="K50" i="1"/>
  <c r="J50" i="1"/>
  <c r="I50" i="1"/>
  <c r="H50" i="1"/>
  <c r="G50" i="1"/>
  <c r="K49" i="1"/>
  <c r="J49" i="1"/>
  <c r="I49" i="1"/>
  <c r="H49" i="1"/>
  <c r="G49" i="1"/>
  <c r="E49" i="1" s="1"/>
  <c r="E47" i="1" s="1"/>
  <c r="K48" i="1"/>
  <c r="J48" i="1"/>
  <c r="I48" i="1"/>
  <c r="G48" i="1"/>
  <c r="K47" i="1"/>
  <c r="J47" i="1"/>
  <c r="H47" i="1"/>
  <c r="F46" i="1"/>
  <c r="E46" i="1"/>
  <c r="E44" i="1" s="1"/>
  <c r="F45" i="1"/>
  <c r="E45" i="1"/>
  <c r="L44" i="1"/>
  <c r="K44" i="1"/>
  <c r="J44" i="1"/>
  <c r="I44" i="1"/>
  <c r="H44" i="1"/>
  <c r="G44" i="1"/>
  <c r="F44" i="1"/>
  <c r="F26" i="1" s="1"/>
  <c r="L43" i="1"/>
  <c r="K43" i="1"/>
  <c r="J43" i="1"/>
  <c r="I43" i="1"/>
  <c r="H43" i="1"/>
  <c r="G43" i="1"/>
  <c r="F43" i="1"/>
  <c r="E43" i="1"/>
  <c r="F42" i="1"/>
  <c r="E42" i="1"/>
  <c r="F41" i="1"/>
  <c r="E41" i="1"/>
  <c r="K40" i="1"/>
  <c r="I40" i="1"/>
  <c r="H40" i="1"/>
  <c r="G40" i="1"/>
  <c r="F40" i="1"/>
  <c r="E40" i="1"/>
  <c r="K39" i="1"/>
  <c r="J39" i="1"/>
  <c r="I39" i="1"/>
  <c r="I25" i="1" s="1"/>
  <c r="H39" i="1"/>
  <c r="G39" i="1"/>
  <c r="G25" i="1" s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E30" i="1"/>
  <c r="E29" i="1"/>
  <c r="K28" i="1"/>
  <c r="J28" i="1"/>
  <c r="I28" i="1"/>
  <c r="H28" i="1"/>
  <c r="E28" i="1" s="1"/>
  <c r="E26" i="1" s="1"/>
  <c r="G28" i="1"/>
  <c r="F28" i="1"/>
  <c r="K27" i="1"/>
  <c r="I27" i="1"/>
  <c r="H27" i="1"/>
  <c r="G27" i="1"/>
  <c r="E27" i="1" s="1"/>
  <c r="E25" i="1" s="1"/>
  <c r="F27" i="1"/>
  <c r="K26" i="1"/>
  <c r="K24" i="1" s="1"/>
  <c r="K22" i="1" s="1"/>
  <c r="I26" i="1"/>
  <c r="I24" i="1" s="1"/>
  <c r="I22" i="1" s="1"/>
  <c r="G26" i="1"/>
  <c r="K25" i="1"/>
  <c r="K23" i="1" s="1"/>
  <c r="K21" i="1" s="1"/>
  <c r="H25" i="1"/>
  <c r="F25" i="1"/>
  <c r="J24" i="1"/>
  <c r="J23" i="1"/>
  <c r="H23" i="1"/>
  <c r="H21" i="1"/>
  <c r="I23" i="1" l="1"/>
  <c r="I21" i="1" s="1"/>
  <c r="F132" i="1"/>
  <c r="G23" i="1"/>
  <c r="G21" i="1" s="1"/>
  <c r="E48" i="1"/>
  <c r="F131" i="1"/>
  <c r="E23" i="1"/>
  <c r="E21" i="1" s="1"/>
  <c r="L49" i="1"/>
  <c r="L50" i="1"/>
  <c r="L88" i="1"/>
  <c r="E108" i="1"/>
  <c r="E98" i="1" s="1"/>
  <c r="E24" i="1" s="1"/>
  <c r="E22" i="1" s="1"/>
  <c r="J131" i="1"/>
  <c r="J129" i="1" s="1"/>
  <c r="J132" i="1"/>
  <c r="J130" i="1" s="1"/>
  <c r="H26" i="1"/>
  <c r="H24" i="1" s="1"/>
  <c r="H22" i="1" s="1"/>
  <c r="F129" i="1" l="1"/>
  <c r="F127" i="1" s="1"/>
  <c r="J127" i="1"/>
  <c r="J21" i="1" s="1"/>
  <c r="F49" i="1"/>
  <c r="L47" i="1"/>
  <c r="F130" i="1"/>
  <c r="F128" i="1" s="1"/>
  <c r="J128" i="1"/>
  <c r="J22" i="1" s="1"/>
  <c r="L48" i="1"/>
  <c r="F47" i="1" l="1"/>
  <c r="F23" i="1" s="1"/>
  <c r="F21" i="1" s="1"/>
  <c r="L23" i="1"/>
  <c r="L21" i="1" s="1"/>
  <c r="F48" i="1"/>
  <c r="F24" i="1" s="1"/>
  <c r="F22" i="1" s="1"/>
  <c r="L24" i="1"/>
  <c r="L22" i="1" s="1"/>
</calcChain>
</file>

<file path=xl/sharedStrings.xml><?xml version="1.0" encoding="utf-8"?>
<sst xmlns="http://schemas.openxmlformats.org/spreadsheetml/2006/main" count="261" uniqueCount="139">
  <si>
    <t xml:space="preserve">MINISTERUL DEZVOLTĂRII, LUCRĂRILOR PUBLICE ȘI ADMINISTRAȚIEI </t>
  </si>
  <si>
    <t>Nr……………………/……………………………..</t>
  </si>
  <si>
    <t>APROB,</t>
  </si>
  <si>
    <t>ORDONATOR PRINCIPAL DE CREDITE</t>
  </si>
  <si>
    <t>MINISTRUL DEZVOLTĂRII, LUCRĂRILOR PUBLICE ȘI ADMINISTRAȚIEI</t>
  </si>
  <si>
    <t>CSEKE ATTILA</t>
  </si>
  <si>
    <t>BUGET PE ANUL 2021</t>
  </si>
  <si>
    <t>AGENȚIA NAȚIONALĂ A FUNCȚIONARILOR PUBLICI</t>
  </si>
  <si>
    <t>I - Credite de angajament</t>
  </si>
  <si>
    <t>II - Credite bugetare</t>
  </si>
  <si>
    <t>CAP.51.01 AUTORITATI PUBLICE SI ACTIUNI EXTERNE</t>
  </si>
  <si>
    <t>mii lei</t>
  </si>
  <si>
    <t>Categoria de cheltuiala</t>
  </si>
  <si>
    <t>Cod</t>
  </si>
  <si>
    <t>Din care sume retinute 10%</t>
  </si>
  <si>
    <t>Trim I</t>
  </si>
  <si>
    <t>Trim II</t>
  </si>
  <si>
    <t>Trim III</t>
  </si>
  <si>
    <t>Trim IV</t>
  </si>
  <si>
    <t>A</t>
  </si>
  <si>
    <t>B</t>
  </si>
  <si>
    <t>2=4+5+6+8</t>
  </si>
  <si>
    <t>3=7+9</t>
  </si>
  <si>
    <t>4</t>
  </si>
  <si>
    <t>5</t>
  </si>
  <si>
    <t>6</t>
  </si>
  <si>
    <t>7</t>
  </si>
  <si>
    <t>8</t>
  </si>
  <si>
    <t>9</t>
  </si>
  <si>
    <t>AUTORITATI PUBLICE SI ACTIUNI EXTERNE</t>
  </si>
  <si>
    <t>I</t>
  </si>
  <si>
    <t>51.01.03</t>
  </si>
  <si>
    <t>II</t>
  </si>
  <si>
    <t>CHELTUIELI CURENTE</t>
  </si>
  <si>
    <t>51.01.01</t>
  </si>
  <si>
    <t>TITLUL I CHELTUIELI DE PERSONAL</t>
  </si>
  <si>
    <t>Cheltuieli salariale in bani</t>
  </si>
  <si>
    <t>10.01</t>
  </si>
  <si>
    <t>Salarii de baza</t>
  </si>
  <si>
    <t>10.01.01</t>
  </si>
  <si>
    <t>Sporuri pentru conditii munca</t>
  </si>
  <si>
    <t>10.01.05</t>
  </si>
  <si>
    <t xml:space="preserve">Indemnizatii de delegare </t>
  </si>
  <si>
    <t>10.01.13</t>
  </si>
  <si>
    <t>Indemnizatii de hrana</t>
  </si>
  <si>
    <t>10.01.17</t>
  </si>
  <si>
    <t>Alte drepturi salariale in bani</t>
  </si>
  <si>
    <t>10.01.30</t>
  </si>
  <si>
    <t>Cheltuieli salariale in natura</t>
  </si>
  <si>
    <t>10.02</t>
  </si>
  <si>
    <t>Vouchere de vacanta</t>
  </si>
  <si>
    <t>10.02.06</t>
  </si>
  <si>
    <t>Contributii</t>
  </si>
  <si>
    <t>10.03</t>
  </si>
  <si>
    <t>Contributia asiguratorie pentru munca</t>
  </si>
  <si>
    <t>10.03.07</t>
  </si>
  <si>
    <t xml:space="preserve"> TITLUL II BUNURI SI SERVICII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</si>
  <si>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</si>
  <si>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</si>
  <si>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</si>
  <si>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</si>
  <si>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</si>
  <si>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</si>
  <si>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</si>
  <si>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motrice</t>
  </si>
  <si>
    <t>20.01.03</t>
  </si>
  <si>
    <t>Apa. canal si salubritate</t>
  </si>
  <si>
    <t>20.01.04</t>
  </si>
  <si>
    <t>Carburanti si lubrifianti</t>
  </si>
  <si>
    <t>20.01.05</t>
  </si>
  <si>
    <t>Piese de schimb</t>
  </si>
  <si>
    <t>20.01.06</t>
  </si>
  <si>
    <t>Posta, telecomunicatii, radio, tv., internet</t>
  </si>
  <si>
    <t>20.01.08</t>
  </si>
  <si>
    <t>Materiale si prestari de servicii cu caracter functional</t>
  </si>
  <si>
    <t>20.01.09</t>
  </si>
  <si>
    <t>Alte bunuri si servicii pt. intretinere si functionare</t>
  </si>
  <si>
    <t>20.01.30</t>
  </si>
  <si>
    <t>Reparatii curente</t>
  </si>
  <si>
    <t>20.02</t>
  </si>
  <si>
    <t>Bunuri de natura obiectelor de inventar</t>
  </si>
  <si>
    <t>20.05</t>
  </si>
  <si>
    <t>Alte obiecte de inventar</t>
  </si>
  <si>
    <t>20.05.30</t>
  </si>
  <si>
    <t>Deplasari,detasari,transferari</t>
  </si>
  <si>
    <t>20.06</t>
  </si>
  <si>
    <t>Deplasari interne, detasari, transferari</t>
  </si>
  <si>
    <t>20.06.01</t>
  </si>
  <si>
    <t>Deplasari in strainatate</t>
  </si>
  <si>
    <t>20.06.02</t>
  </si>
  <si>
    <t>Carti, publicatii si materiale documentare</t>
  </si>
  <si>
    <t>20.11</t>
  </si>
  <si>
    <t>Pregatire profesionala</t>
  </si>
  <si>
    <t>20.13</t>
  </si>
  <si>
    <t>Cheltuieli judiciare si extrajudiciare derivate din actiuni in reprezentarea interesului statului</t>
  </si>
  <si>
    <t>20.25</t>
  </si>
  <si>
    <t>Alte cheltuieli</t>
  </si>
  <si>
    <t>20.30</t>
  </si>
  <si>
    <t>Protocol si reprezentare</t>
  </si>
  <si>
    <t>20.30.02</t>
  </si>
  <si>
    <t>Prime de asigurare non-viata</t>
  </si>
  <si>
    <t>20.30.03</t>
  </si>
  <si>
    <t>Fondul conducatorului institutiei</t>
  </si>
  <si>
    <t>20.30.07</t>
  </si>
  <si>
    <t>Alte cheltuieli cu bunuri si servicii</t>
  </si>
  <si>
    <t>20.30.30</t>
  </si>
  <si>
    <t>TITLUL X PROIECTE CU FINANTARE DIN FONDURI EXTERNE NERAMBURSABILE AFERENTE CADRULUI FINANCIAR 2014-2020</t>
  </si>
  <si>
    <t>58</t>
  </si>
  <si>
    <t>Programe din Fondul European de Dezvoltare Regionala (FEDR) (cod 58.01.01 la 58.01.03)</t>
  </si>
  <si>
    <t>58.01</t>
  </si>
  <si>
    <t>Finantare nationala</t>
  </si>
  <si>
    <t>58.01.01</t>
  </si>
  <si>
    <t>Finantare externa nerambursabila</t>
  </si>
  <si>
    <t>58.01.02</t>
  </si>
  <si>
    <t>Cheltuieli neeligibile</t>
  </si>
  <si>
    <t>58.01.03</t>
  </si>
  <si>
    <t>Programe din Fondul Social  European (FSE) (cod 58.02.01 la 58.02.03)</t>
  </si>
  <si>
    <t>58.02</t>
  </si>
  <si>
    <t>58.02.01</t>
  </si>
  <si>
    <t>58.02.02</t>
  </si>
  <si>
    <t>58.02.03</t>
  </si>
  <si>
    <t>Alte facilitati si instrumente postaderare (AFIP)</t>
  </si>
  <si>
    <t>58.16</t>
  </si>
  <si>
    <t>Finanțarea nationala</t>
  </si>
  <si>
    <t>58.16.01</t>
  </si>
  <si>
    <t>58.16.02</t>
  </si>
  <si>
    <t>58.16.03</t>
  </si>
  <si>
    <t>Titlul IX Alte cheltuieli</t>
  </si>
  <si>
    <t>Sume aferente persoanelor cu handicap neincadrate</t>
  </si>
  <si>
    <t>59.40</t>
  </si>
  <si>
    <t>CHELTUIELI DE CAPITAL</t>
  </si>
  <si>
    <t>70</t>
  </si>
  <si>
    <t>TITLUL X ACTIVE NEFINANCIARE</t>
  </si>
  <si>
    <t>Active fixe ( inclusiv reparatii capitale)</t>
  </si>
  <si>
    <t>71.01</t>
  </si>
  <si>
    <t>Masini, echipamente si mijloace de transport</t>
  </si>
  <si>
    <t>71.01.02</t>
  </si>
  <si>
    <t>71.01.30</t>
  </si>
  <si>
    <t>Total an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</si>
</sst>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3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sz val="10"/>
      <name val="Arial"/>
      <family val="2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4" fontId="0" fillId="0" borderId="0" xfId="0" applyNumberFormat="1"/>
    <xf numFmtId="165" fontId="0" fillId="0" borderId="0" xfId="0" applyNumberFormat="1"/>
    <xf numFmtId="164" fontId="1" fillId="0" borderId="0" xfId="0" applyNumberFormat="1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/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" fontId="6" fillId="0" borderId="0" xfId="0" applyNumberFormat="1" applyFont="1"/>
    <xf numFmtId="165" fontId="7" fillId="0" borderId="0" xfId="0" applyNumberFormat="1" applyFont="1"/>
    <xf numFmtId="0" fontId="7" fillId="0" borderId="0" xfId="0" applyFont="1"/>
    <xf numFmtId="0" fontId="8" fillId="0" borderId="0" xfId="0" applyFont="1" applyBorder="1" applyAlignment="1"/>
    <xf numFmtId="3" fontId="4" fillId="0" borderId="0" xfId="0" applyNumberFormat="1" applyFont="1" applyBorder="1" applyAlignment="1"/>
    <xf numFmtId="164" fontId="5" fillId="0" borderId="0" xfId="0" applyNumberFormat="1" applyFont="1" applyBorder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center"/>
    </xf>
    <xf numFmtId="4" fontId="9" fillId="0" borderId="0" xfId="0" applyNumberFormat="1" applyFont="1" applyBorder="1"/>
    <xf numFmtId="165" fontId="10" fillId="0" borderId="0" xfId="0" applyNumberFormat="1" applyFont="1" applyBorder="1" applyAlignment="1">
      <alignment vertical="justify"/>
    </xf>
    <xf numFmtId="0" fontId="7" fillId="0" borderId="0" xfId="0" applyFont="1" applyBorder="1" applyAlignment="1">
      <alignment horizontal="right"/>
    </xf>
    <xf numFmtId="0" fontId="0" fillId="0" borderId="0" xfId="0" applyBorder="1"/>
    <xf numFmtId="165" fontId="10" fillId="0" borderId="0" xfId="0" applyNumberFormat="1" applyFont="1" applyBorder="1" applyAlignment="1">
      <alignment horizontal="right" vertical="justify"/>
    </xf>
    <xf numFmtId="4" fontId="7" fillId="0" borderId="0" xfId="0" applyNumberFormat="1" applyFont="1" applyBorder="1"/>
    <xf numFmtId="4" fontId="0" fillId="0" borderId="0" xfId="0" applyNumberFormat="1" applyBorder="1"/>
    <xf numFmtId="4" fontId="8" fillId="0" borderId="0" xfId="0" applyNumberFormat="1" applyFont="1" applyBorder="1"/>
    <xf numFmtId="165" fontId="8" fillId="0" borderId="0" xfId="0" applyNumberFormat="1" applyFont="1" applyBorder="1"/>
    <xf numFmtId="4" fontId="11" fillId="0" borderId="0" xfId="0" applyNumberFormat="1" applyFont="1" applyBorder="1"/>
    <xf numFmtId="3" fontId="11" fillId="0" borderId="0" xfId="0" applyNumberFormat="1" applyFont="1" applyBorder="1"/>
    <xf numFmtId="3" fontId="12" fillId="0" borderId="0" xfId="0" applyNumberFormat="1" applyFont="1" applyBorder="1"/>
    <xf numFmtId="0" fontId="13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49" fontId="13" fillId="0" borderId="12" xfId="0" applyNumberFormat="1" applyFont="1" applyBorder="1" applyAlignment="1">
      <alignment horizontal="center"/>
    </xf>
    <xf numFmtId="4" fontId="15" fillId="0" borderId="0" xfId="0" applyNumberFormat="1" applyFont="1" applyBorder="1"/>
    <xf numFmtId="165" fontId="15" fillId="0" borderId="0" xfId="0" applyNumberFormat="1" applyFont="1" applyBorder="1"/>
    <xf numFmtId="3" fontId="9" fillId="0" borderId="0" xfId="0" applyNumberFormat="1" applyFont="1" applyBorder="1"/>
    <xf numFmtId="3" fontId="7" fillId="0" borderId="0" xfId="0" applyNumberFormat="1" applyFont="1" applyBorder="1"/>
    <xf numFmtId="2" fontId="8" fillId="0" borderId="13" xfId="0" applyNumberFormat="1" applyFont="1" applyBorder="1" applyAlignment="1"/>
    <xf numFmtId="2" fontId="8" fillId="0" borderId="3" xfId="0" applyNumberFormat="1" applyFont="1" applyBorder="1" applyAlignment="1">
      <alignment horizontal="center"/>
    </xf>
    <xf numFmtId="2" fontId="8" fillId="0" borderId="3" xfId="0" applyNumberFormat="1" applyFont="1" applyBorder="1" applyAlignment="1"/>
    <xf numFmtId="4" fontId="8" fillId="0" borderId="3" xfId="0" applyNumberFormat="1" applyFont="1" applyBorder="1" applyAlignment="1"/>
    <xf numFmtId="4" fontId="8" fillId="0" borderId="5" xfId="0" applyNumberFormat="1" applyFont="1" applyBorder="1" applyAlignment="1"/>
    <xf numFmtId="2" fontId="8" fillId="0" borderId="14" xfId="0" applyNumberFormat="1" applyFont="1" applyBorder="1" applyAlignment="1"/>
    <xf numFmtId="2" fontId="8" fillId="0" borderId="15" xfId="0" applyNumberFormat="1" applyFont="1" applyBorder="1" applyAlignment="1">
      <alignment horizontal="center"/>
    </xf>
    <xf numFmtId="2" fontId="8" fillId="0" borderId="15" xfId="0" applyNumberFormat="1" applyFont="1" applyBorder="1" applyAlignment="1"/>
    <xf numFmtId="4" fontId="8" fillId="0" borderId="15" xfId="0" applyNumberFormat="1" applyFont="1" applyBorder="1" applyAlignment="1"/>
    <xf numFmtId="4" fontId="8" fillId="0" borderId="16" xfId="0" applyNumberFormat="1" applyFont="1" applyBorder="1" applyAlignment="1"/>
    <xf numFmtId="4" fontId="16" fillId="0" borderId="0" xfId="0" applyNumberFormat="1" applyFont="1" applyBorder="1" applyAlignment="1">
      <alignment horizontal="right" wrapText="1"/>
    </xf>
    <xf numFmtId="49" fontId="8" fillId="0" borderId="15" xfId="0" applyNumberFormat="1" applyFont="1" applyFill="1" applyBorder="1" applyAlignment="1"/>
    <xf numFmtId="4" fontId="8" fillId="0" borderId="15" xfId="0" applyNumberFormat="1" applyFont="1" applyFill="1" applyBorder="1" applyAlignment="1"/>
    <xf numFmtId="4" fontId="8" fillId="0" borderId="16" xfId="0" applyNumberFormat="1" applyFont="1" applyFill="1" applyBorder="1" applyAlignment="1"/>
    <xf numFmtId="3" fontId="1" fillId="0" borderId="0" xfId="0" applyNumberFormat="1" applyFont="1" applyBorder="1"/>
    <xf numFmtId="2" fontId="17" fillId="0" borderId="14" xfId="0" applyNumberFormat="1" applyFont="1" applyBorder="1" applyAlignment="1"/>
    <xf numFmtId="3" fontId="18" fillId="0" borderId="0" xfId="0" applyNumberFormat="1" applyFont="1" applyBorder="1"/>
    <xf numFmtId="2" fontId="16" fillId="0" borderId="14" xfId="0" applyNumberFormat="1" applyFont="1" applyBorder="1" applyAlignment="1"/>
    <xf numFmtId="2" fontId="16" fillId="0" borderId="15" xfId="0" applyNumberFormat="1" applyFont="1" applyBorder="1" applyAlignment="1">
      <alignment horizontal="center"/>
    </xf>
    <xf numFmtId="2" fontId="16" fillId="0" borderId="15" xfId="0" applyNumberFormat="1" applyFont="1" applyBorder="1" applyAlignment="1"/>
    <xf numFmtId="4" fontId="16" fillId="0" borderId="15" xfId="0" applyNumberFormat="1" applyFont="1" applyBorder="1" applyAlignment="1"/>
    <xf numFmtId="4" fontId="16" fillId="0" borderId="15" xfId="0" applyNumberFormat="1" applyFont="1" applyBorder="1" applyAlignment="1">
      <alignment horizontal="right" wrapText="1"/>
    </xf>
    <xf numFmtId="4" fontId="16" fillId="0" borderId="16" xfId="0" applyNumberFormat="1" applyFont="1" applyBorder="1" applyAlignment="1">
      <alignment horizontal="right" wrapText="1"/>
    </xf>
    <xf numFmtId="165" fontId="16" fillId="0" borderId="0" xfId="0" applyNumberFormat="1" applyFont="1" applyBorder="1"/>
    <xf numFmtId="3" fontId="19" fillId="0" borderId="0" xfId="0" applyNumberFormat="1" applyFont="1" applyBorder="1"/>
    <xf numFmtId="4" fontId="8" fillId="0" borderId="16" xfId="0" applyNumberFormat="1" applyFont="1" applyBorder="1" applyAlignment="1">
      <alignment horizontal="right" wrapText="1"/>
    </xf>
    <xf numFmtId="4" fontId="8" fillId="0" borderId="0" xfId="0" applyNumberFormat="1" applyFont="1" applyBorder="1" applyAlignment="1">
      <alignment horizontal="right" wrapText="1"/>
    </xf>
    <xf numFmtId="49" fontId="8" fillId="0" borderId="15" xfId="0" applyNumberFormat="1" applyFont="1" applyBorder="1" applyAlignment="1"/>
    <xf numFmtId="4" fontId="8" fillId="0" borderId="15" xfId="0" applyNumberFormat="1" applyFont="1" applyBorder="1" applyAlignment="1">
      <alignment horizontal="right" wrapText="1"/>
    </xf>
    <xf numFmtId="0" fontId="12" fillId="0" borderId="0" xfId="0" applyFont="1"/>
    <xf numFmtId="49" fontId="16" fillId="0" borderId="15" xfId="0" applyNumberFormat="1" applyFont="1" applyBorder="1" applyAlignment="1"/>
    <xf numFmtId="2" fontId="16" fillId="0" borderId="14" xfId="0" applyNumberFormat="1" applyFont="1" applyBorder="1" applyAlignment="1">
      <alignment wrapText="1"/>
    </xf>
    <xf numFmtId="4" fontId="16" fillId="0" borderId="16" xfId="0" applyNumberFormat="1" applyFont="1" applyBorder="1" applyAlignment="1"/>
    <xf numFmtId="2" fontId="8" fillId="0" borderId="14" xfId="0" applyNumberFormat="1" applyFont="1" applyBorder="1" applyAlignment="1">
      <alignment horizontal="left"/>
    </xf>
    <xf numFmtId="2" fontId="8" fillId="0" borderId="15" xfId="0" applyNumberFormat="1" applyFont="1" applyBorder="1" applyAlignment="1">
      <alignment horizontal="left"/>
    </xf>
    <xf numFmtId="2" fontId="16" fillId="0" borderId="14" xfId="0" applyNumberFormat="1" applyFont="1" applyBorder="1" applyAlignment="1">
      <alignment horizontal="left"/>
    </xf>
    <xf numFmtId="2" fontId="16" fillId="0" borderId="15" xfId="0" applyNumberFormat="1" applyFont="1" applyBorder="1" applyAlignment="1">
      <alignment horizontal="left"/>
    </xf>
    <xf numFmtId="2" fontId="8" fillId="0" borderId="14" xfId="0" applyNumberFormat="1" applyFont="1" applyBorder="1" applyAlignment="1">
      <alignment wrapText="1"/>
    </xf>
    <xf numFmtId="0" fontId="1" fillId="0" borderId="0" xfId="0" applyFont="1" applyBorder="1"/>
    <xf numFmtId="4" fontId="16" fillId="0" borderId="0" xfId="0" applyNumberFormat="1" applyFont="1" applyBorder="1"/>
    <xf numFmtId="49" fontId="16" fillId="0" borderId="14" xfId="0" applyNumberFormat="1" applyFont="1" applyBorder="1" applyAlignment="1"/>
    <xf numFmtId="165" fontId="16" fillId="0" borderId="0" xfId="0" applyNumberFormat="1" applyFont="1" applyBorder="1" applyAlignment="1">
      <alignment horizontal="right" wrapText="1"/>
    </xf>
    <xf numFmtId="49" fontId="16" fillId="0" borderId="17" xfId="0" applyNumberFormat="1" applyFont="1" applyBorder="1" applyAlignment="1"/>
    <xf numFmtId="2" fontId="16" fillId="0" borderId="8" xfId="0" applyNumberFormat="1" applyFont="1" applyBorder="1" applyAlignment="1">
      <alignment horizontal="center"/>
    </xf>
    <xf numFmtId="49" fontId="16" fillId="0" borderId="8" xfId="0" applyNumberFormat="1" applyFont="1" applyBorder="1" applyAlignment="1"/>
    <xf numFmtId="4" fontId="16" fillId="0" borderId="8" xfId="0" applyNumberFormat="1" applyFont="1" applyBorder="1" applyAlignment="1"/>
    <xf numFmtId="4" fontId="16" fillId="0" borderId="8" xfId="0" applyNumberFormat="1" applyFont="1" applyBorder="1" applyAlignment="1">
      <alignment horizontal="right" wrapText="1"/>
    </xf>
    <xf numFmtId="4" fontId="16" fillId="0" borderId="7" xfId="0" applyNumberFormat="1" applyFont="1" applyBorder="1" applyAlignment="1"/>
    <xf numFmtId="4" fontId="16" fillId="0" borderId="10" xfId="0" applyNumberFormat="1" applyFont="1" applyBorder="1" applyAlignment="1">
      <alignment horizontal="right" wrapText="1"/>
    </xf>
    <xf numFmtId="49" fontId="16" fillId="0" borderId="0" xfId="0" applyNumberFormat="1" applyFont="1" applyBorder="1" applyAlignment="1"/>
    <xf numFmtId="2" fontId="16" fillId="0" borderId="0" xfId="0" applyNumberFormat="1" applyFont="1" applyBorder="1" applyAlignment="1">
      <alignment horizontal="center"/>
    </xf>
    <xf numFmtId="4" fontId="16" fillId="0" borderId="0" xfId="0" applyNumberFormat="1" applyFont="1" applyBorder="1" applyAlignment="1"/>
    <xf numFmtId="164" fontId="16" fillId="0" borderId="0" xfId="0" applyNumberFormat="1" applyFont="1" applyBorder="1" applyAlignment="1">
      <alignment horizontal="right" wrapText="1"/>
    </xf>
    <xf numFmtId="49" fontId="20" fillId="0" borderId="0" xfId="0" applyNumberFormat="1" applyFont="1" applyBorder="1"/>
    <xf numFmtId="49" fontId="21" fillId="0" borderId="0" xfId="0" applyNumberFormat="1" applyFont="1" applyBorder="1"/>
    <xf numFmtId="4" fontId="21" fillId="0" borderId="0" xfId="0" applyNumberFormat="1" applyFont="1" applyBorder="1"/>
    <xf numFmtId="4" fontId="21" fillId="0" borderId="0" xfId="0" applyNumberFormat="1" applyFont="1" applyBorder="1" applyAlignment="1">
      <alignment horizontal="right" wrapText="1"/>
    </xf>
    <xf numFmtId="0" fontId="16" fillId="0" borderId="0" xfId="0" applyFont="1" applyAlignment="1">
      <alignment horizontal="left"/>
    </xf>
    <xf numFmtId="4" fontId="21" fillId="0" borderId="0" xfId="0" applyNumberFormat="1" applyFont="1" applyBorder="1" applyAlignment="1">
      <alignment wrapText="1"/>
    </xf>
    <xf numFmtId="4" fontId="21" fillId="0" borderId="0" xfId="0" applyNumberFormat="1" applyFont="1" applyBorder="1" applyAlignment="1">
      <alignment horizontal="left" wrapText="1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left"/>
    </xf>
    <xf numFmtId="1" fontId="20" fillId="0" borderId="0" xfId="0" applyNumberFormat="1" applyFont="1" applyBorder="1" applyAlignment="1">
      <alignment horizontal="left"/>
    </xf>
    <xf numFmtId="164" fontId="21" fillId="0" borderId="0" xfId="0" applyNumberFormat="1" applyFont="1"/>
    <xf numFmtId="3" fontId="16" fillId="0" borderId="0" xfId="0" applyNumberFormat="1" applyFont="1" applyBorder="1" applyAlignment="1">
      <alignment wrapText="1"/>
    </xf>
    <xf numFmtId="164" fontId="16" fillId="0" borderId="0" xfId="0" applyNumberFormat="1" applyFont="1" applyBorder="1" applyAlignment="1"/>
    <xf numFmtId="0" fontId="16" fillId="0" borderId="0" xfId="0" applyFont="1" applyBorder="1" applyAlignment="1"/>
    <xf numFmtId="0" fontId="16" fillId="0" borderId="0" xfId="0" applyFont="1" applyBorder="1" applyAlignment="1">
      <alignment horizontal="left"/>
    </xf>
    <xf numFmtId="164" fontId="0" fillId="0" borderId="0" xfId="0" applyNumberFormat="1" applyBorder="1"/>
    <xf numFmtId="1" fontId="0" fillId="0" borderId="0" xfId="0" applyNumberFormat="1" applyBorder="1"/>
    <xf numFmtId="164" fontId="0" fillId="0" borderId="0" xfId="0" applyNumberFormat="1"/>
    <xf numFmtId="1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/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4" fontId="8" fillId="0" borderId="4" xfId="0" applyNumberFormat="1" applyFont="1" applyBorder="1" applyAlignment="1">
      <alignment horizontal="center" wrapText="1"/>
    </xf>
    <xf numFmtId="4" fontId="8" fillId="0" borderId="9" xfId="0" applyNumberFormat="1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4" fontId="21" fillId="0" borderId="0" xfId="0" applyNumberFormat="1" applyFont="1" applyBorder="1" applyAlignment="1">
      <alignment horizontal="left" wrapText="1"/>
    </xf>
    <xf numFmtId="49" fontId="22" fillId="0" borderId="0" xfId="0" applyNumberFormat="1" applyFont="1" applyBorder="1" applyAlignment="1">
      <alignment horizontal="center"/>
    </xf>
    <xf numFmtId="49" fontId="20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55"/>
  <sheetViews>
    <sheetView tabSelected="1" zoomScaleNormal="100" workbookViewId="0">
      <selection activeCell="F23" sqref="F23"/>
    </sheetView>
  </sheetViews>
  <sheetFormatPr defaultRowHeight="12.75" x14ac:dyDescent="0.2"/>
  <cols>
    <col min="2" max="2" width="46.140625" customWidth="1"/>
    <col min="3" max="3" width="5" customWidth="1"/>
    <col min="4" max="4" width="8.28515625" customWidth="1"/>
    <col min="5" max="5" width="11.28515625" style="118" bestFit="1" customWidth="1"/>
    <col min="6" max="6" width="9.5703125" style="118" customWidth="1"/>
    <col min="7" max="7" width="8.7109375" style="118" customWidth="1"/>
    <col min="8" max="8" width="8.140625" style="118" customWidth="1"/>
    <col min="9" max="9" width="8" style="118" customWidth="1"/>
    <col min="10" max="10" width="9.7109375" style="118" customWidth="1"/>
    <col min="11" max="11" width="11.140625" style="119" bestFit="1" customWidth="1"/>
    <col min="12" max="12" width="8.85546875" customWidth="1"/>
    <col min="13" max="13" width="10.7109375" style="5" customWidth="1"/>
    <col min="14" max="14" width="13.85546875" style="6" customWidth="1"/>
    <col min="15" max="15" width="15.28515625" customWidth="1"/>
    <col min="16" max="16" width="10.5703125" customWidth="1"/>
    <col min="17" max="17" width="7.28515625" customWidth="1"/>
    <col min="18" max="18" width="8" customWidth="1"/>
  </cols>
  <sheetData>
    <row r="1" spans="2:19" x14ac:dyDescent="0.2">
      <c r="B1" s="1" t="s">
        <v>0</v>
      </c>
      <c r="C1" s="1"/>
      <c r="D1" s="2"/>
      <c r="E1" s="2"/>
      <c r="F1" s="3"/>
      <c r="G1" s="3"/>
      <c r="H1" s="3"/>
      <c r="I1" s="3"/>
      <c r="J1" s="3"/>
      <c r="K1" s="4"/>
      <c r="L1" s="2"/>
    </row>
    <row r="2" spans="2:19" x14ac:dyDescent="0.2">
      <c r="B2" s="1"/>
      <c r="C2" s="1"/>
      <c r="D2" s="1"/>
      <c r="E2" s="1"/>
      <c r="F2" s="7"/>
      <c r="G2" s="3"/>
      <c r="H2" s="3"/>
      <c r="I2" s="3"/>
      <c r="J2" s="3"/>
      <c r="K2" s="4"/>
      <c r="L2" s="2"/>
    </row>
    <row r="3" spans="2:19" x14ac:dyDescent="0.2">
      <c r="B3" s="1" t="s">
        <v>1</v>
      </c>
      <c r="C3" s="1"/>
      <c r="D3" s="1"/>
      <c r="E3" s="1"/>
      <c r="F3" s="7"/>
      <c r="G3" s="3"/>
      <c r="H3" s="3"/>
      <c r="I3" s="3"/>
      <c r="J3" s="3"/>
      <c r="K3" s="4"/>
      <c r="L3" s="2"/>
    </row>
    <row r="4" spans="2:19" x14ac:dyDescent="0.2">
      <c r="B4" s="1"/>
      <c r="C4" s="1"/>
      <c r="D4" s="1"/>
      <c r="E4" s="7"/>
      <c r="F4" s="7"/>
      <c r="G4" s="3"/>
      <c r="H4" s="3"/>
      <c r="I4" s="3"/>
      <c r="J4" s="3"/>
      <c r="K4" s="4"/>
      <c r="L4" s="2"/>
    </row>
    <row r="5" spans="2:19" x14ac:dyDescent="0.2">
      <c r="B5" s="1"/>
      <c r="C5" s="1"/>
      <c r="D5" s="1"/>
      <c r="E5" s="7"/>
      <c r="F5" s="7"/>
      <c r="G5" s="7"/>
      <c r="H5" s="121"/>
      <c r="I5" s="121"/>
      <c r="J5" s="121"/>
      <c r="K5" s="121"/>
      <c r="L5" s="7"/>
      <c r="M5" s="8"/>
    </row>
    <row r="6" spans="2:19" x14ac:dyDescent="0.2">
      <c r="B6" s="1"/>
      <c r="C6" s="1"/>
      <c r="D6" s="1"/>
      <c r="E6" s="7"/>
      <c r="F6" s="7"/>
      <c r="G6" s="7"/>
      <c r="H6" s="7"/>
      <c r="I6" s="7"/>
      <c r="J6" s="7"/>
      <c r="K6" s="7"/>
      <c r="L6" s="7"/>
      <c r="M6" s="8"/>
    </row>
    <row r="7" spans="2:19" x14ac:dyDescent="0.2">
      <c r="B7" s="1"/>
      <c r="C7" s="1"/>
      <c r="D7" s="1"/>
      <c r="E7" s="7"/>
      <c r="F7" s="120" t="s">
        <v>2</v>
      </c>
      <c r="G7" s="120"/>
      <c r="H7" s="120"/>
      <c r="I7" s="120"/>
      <c r="J7" s="120"/>
      <c r="K7" s="120"/>
      <c r="L7" s="120"/>
      <c r="M7" s="8"/>
    </row>
    <row r="8" spans="2:19" x14ac:dyDescent="0.2">
      <c r="B8" s="1"/>
      <c r="C8" s="1"/>
      <c r="D8" s="1"/>
      <c r="E8" s="7"/>
      <c r="F8" s="120" t="s">
        <v>3</v>
      </c>
      <c r="G8" s="120"/>
      <c r="H8" s="120"/>
      <c r="I8" s="120"/>
      <c r="J8" s="120"/>
      <c r="K8" s="120"/>
      <c r="L8" s="120"/>
      <c r="M8" s="8"/>
    </row>
    <row r="9" spans="2:19" x14ac:dyDescent="0.2">
      <c r="B9" s="1"/>
      <c r="C9" s="1"/>
      <c r="D9" s="1"/>
      <c r="E9" s="7"/>
      <c r="F9" s="120" t="s">
        <v>4</v>
      </c>
      <c r="G9" s="120"/>
      <c r="H9" s="120"/>
      <c r="I9" s="120"/>
      <c r="J9" s="120"/>
      <c r="K9" s="120"/>
      <c r="L9" s="120"/>
      <c r="M9" s="8"/>
    </row>
    <row r="10" spans="2:19" s="6" customFormat="1" x14ac:dyDescent="0.2">
      <c r="B10" s="1"/>
      <c r="C10" s="1"/>
      <c r="D10" s="1"/>
      <c r="E10" s="7"/>
      <c r="F10" s="120" t="s">
        <v>5</v>
      </c>
      <c r="G10" s="120"/>
      <c r="H10" s="120"/>
      <c r="I10" s="120"/>
      <c r="J10" s="120"/>
      <c r="K10" s="120"/>
      <c r="L10" s="120"/>
      <c r="M10" s="8"/>
      <c r="O10"/>
      <c r="P10"/>
      <c r="Q10"/>
      <c r="R10"/>
      <c r="S10"/>
    </row>
    <row r="11" spans="2:19" s="6" customFormat="1" ht="21" customHeight="1" x14ac:dyDescent="0.2">
      <c r="B11" s="1"/>
      <c r="C11" s="1"/>
      <c r="D11" s="1"/>
      <c r="E11" s="7"/>
      <c r="F11" s="120"/>
      <c r="G11" s="120"/>
      <c r="H11" s="120"/>
      <c r="I11" s="120"/>
      <c r="J11" s="120"/>
      <c r="K11" s="120"/>
      <c r="L11" s="120"/>
      <c r="M11" s="8"/>
      <c r="O11"/>
      <c r="P11"/>
      <c r="Q11"/>
      <c r="R11"/>
      <c r="S11"/>
    </row>
    <row r="12" spans="2:19" s="6" customFormat="1" x14ac:dyDescent="0.2">
      <c r="B12" s="120" t="s">
        <v>6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5"/>
      <c r="O12"/>
      <c r="P12"/>
      <c r="Q12"/>
      <c r="R12"/>
      <c r="S12"/>
    </row>
    <row r="13" spans="2:19" s="6" customFormat="1" x14ac:dyDescent="0.2">
      <c r="B13" s="122" t="s">
        <v>7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5"/>
      <c r="O13"/>
      <c r="P13"/>
      <c r="Q13"/>
      <c r="R13"/>
      <c r="S13"/>
    </row>
    <row r="14" spans="2:19" x14ac:dyDescent="0.2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2:19" ht="15.75" x14ac:dyDescent="0.25">
      <c r="B15" s="10" t="s">
        <v>8</v>
      </c>
      <c r="C15" s="11"/>
      <c r="D15" s="12"/>
      <c r="E15" s="13"/>
      <c r="F15" s="13"/>
      <c r="G15" s="14"/>
      <c r="H15" s="15"/>
      <c r="I15" s="15"/>
      <c r="J15" s="15"/>
      <c r="K15" s="16"/>
      <c r="L15" s="17"/>
      <c r="M15" s="18"/>
      <c r="N15" s="19"/>
      <c r="O15" s="20"/>
    </row>
    <row r="16" spans="2:19" ht="15.75" x14ac:dyDescent="0.25">
      <c r="B16" s="10" t="s">
        <v>9</v>
      </c>
      <c r="C16" s="11"/>
      <c r="D16" s="12"/>
      <c r="E16" s="13"/>
      <c r="F16" s="13"/>
      <c r="G16" s="14"/>
      <c r="H16" s="15"/>
      <c r="I16" s="15"/>
      <c r="J16" s="15"/>
      <c r="K16" s="16"/>
      <c r="L16" s="17"/>
      <c r="M16" s="18"/>
      <c r="N16" s="19"/>
      <c r="O16" s="20"/>
    </row>
    <row r="17" spans="2:18" ht="15" customHeight="1" thickBot="1" x14ac:dyDescent="0.3">
      <c r="B17" s="21" t="s">
        <v>10</v>
      </c>
      <c r="C17" s="21"/>
      <c r="D17" s="22"/>
      <c r="E17" s="23"/>
      <c r="F17" s="23"/>
      <c r="G17" s="23"/>
      <c r="H17" s="23"/>
      <c r="I17" s="23"/>
      <c r="J17" s="23"/>
      <c r="K17" s="24"/>
      <c r="L17" s="25" t="s">
        <v>11</v>
      </c>
      <c r="M17" s="26"/>
      <c r="N17" s="27"/>
      <c r="O17" s="28"/>
      <c r="P17" s="29"/>
      <c r="Q17" s="29"/>
      <c r="R17" s="29"/>
    </row>
    <row r="18" spans="2:18" ht="13.5" customHeight="1" x14ac:dyDescent="0.2">
      <c r="B18" s="123" t="s">
        <v>12</v>
      </c>
      <c r="C18" s="125"/>
      <c r="D18" s="127" t="s">
        <v>13</v>
      </c>
      <c r="E18" s="127" t="s">
        <v>138</v>
      </c>
      <c r="F18" s="127" t="s">
        <v>14</v>
      </c>
      <c r="G18" s="129" t="s">
        <v>15</v>
      </c>
      <c r="H18" s="129" t="s">
        <v>16</v>
      </c>
      <c r="I18" s="131" t="s">
        <v>17</v>
      </c>
      <c r="J18" s="127" t="s">
        <v>14</v>
      </c>
      <c r="K18" s="135" t="s">
        <v>18</v>
      </c>
      <c r="L18" s="137" t="s">
        <v>14</v>
      </c>
      <c r="M18" s="26"/>
      <c r="N18" s="30"/>
      <c r="O18" s="31"/>
      <c r="P18" s="32"/>
      <c r="Q18" s="29"/>
      <c r="R18" s="29"/>
    </row>
    <row r="19" spans="2:18" ht="36.75" customHeight="1" thickBot="1" x14ac:dyDescent="0.25">
      <c r="B19" s="124"/>
      <c r="C19" s="126"/>
      <c r="D19" s="128"/>
      <c r="E19" s="128"/>
      <c r="F19" s="128"/>
      <c r="G19" s="130"/>
      <c r="H19" s="130"/>
      <c r="I19" s="132"/>
      <c r="J19" s="128"/>
      <c r="K19" s="136"/>
      <c r="L19" s="138"/>
      <c r="M19" s="33"/>
      <c r="N19" s="34"/>
      <c r="O19" s="33"/>
      <c r="P19" s="35"/>
      <c r="Q19" s="36"/>
      <c r="R19" s="37"/>
    </row>
    <row r="20" spans="2:18" s="20" customFormat="1" ht="12.75" customHeight="1" thickBot="1" x14ac:dyDescent="0.25">
      <c r="B20" s="38" t="s">
        <v>19</v>
      </c>
      <c r="C20" s="39"/>
      <c r="D20" s="40" t="s">
        <v>20</v>
      </c>
      <c r="E20" s="41" t="s">
        <v>21</v>
      </c>
      <c r="F20" s="41" t="s">
        <v>22</v>
      </c>
      <c r="G20" s="41" t="s">
        <v>23</v>
      </c>
      <c r="H20" s="41" t="s">
        <v>24</v>
      </c>
      <c r="I20" s="41" t="s">
        <v>25</v>
      </c>
      <c r="J20" s="41" t="s">
        <v>26</v>
      </c>
      <c r="K20" s="42" t="s">
        <v>27</v>
      </c>
      <c r="L20" s="43" t="s">
        <v>28</v>
      </c>
      <c r="M20" s="44"/>
      <c r="N20" s="45"/>
      <c r="O20" s="44"/>
      <c r="P20" s="26"/>
      <c r="Q20" s="46"/>
      <c r="R20" s="47"/>
    </row>
    <row r="21" spans="2:18" x14ac:dyDescent="0.2">
      <c r="B21" s="48" t="s">
        <v>29</v>
      </c>
      <c r="C21" s="49" t="s">
        <v>30</v>
      </c>
      <c r="D21" s="50" t="s">
        <v>31</v>
      </c>
      <c r="E21" s="51">
        <f t="shared" ref="E21:L22" si="0">E23+E127</f>
        <v>38285</v>
      </c>
      <c r="F21" s="51">
        <f t="shared" si="0"/>
        <v>197</v>
      </c>
      <c r="G21" s="51">
        <f t="shared" si="0"/>
        <v>38092</v>
      </c>
      <c r="H21" s="51">
        <f t="shared" si="0"/>
        <v>0</v>
      </c>
      <c r="I21" s="51">
        <f t="shared" si="0"/>
        <v>170</v>
      </c>
      <c r="J21" s="51">
        <f t="shared" si="0"/>
        <v>185</v>
      </c>
      <c r="K21" s="51">
        <f t="shared" si="0"/>
        <v>23</v>
      </c>
      <c r="L21" s="52">
        <f t="shared" si="0"/>
        <v>12</v>
      </c>
      <c r="M21" s="33"/>
      <c r="N21" s="34"/>
      <c r="O21" s="33"/>
      <c r="P21" s="33"/>
      <c r="Q21" s="36"/>
      <c r="R21" s="37"/>
    </row>
    <row r="22" spans="2:18" x14ac:dyDescent="0.2">
      <c r="B22" s="53"/>
      <c r="C22" s="54" t="s">
        <v>32</v>
      </c>
      <c r="D22" s="55"/>
      <c r="E22" s="56">
        <f>E24+E128</f>
        <v>32224</v>
      </c>
      <c r="F22" s="56">
        <f>F24+F128</f>
        <v>197</v>
      </c>
      <c r="G22" s="56">
        <f t="shared" si="0"/>
        <v>18765</v>
      </c>
      <c r="H22" s="56">
        <f t="shared" si="0"/>
        <v>4683</v>
      </c>
      <c r="I22" s="56">
        <f t="shared" si="0"/>
        <v>4833</v>
      </c>
      <c r="J22" s="56">
        <f t="shared" si="0"/>
        <v>148</v>
      </c>
      <c r="K22" s="56">
        <f t="shared" si="0"/>
        <v>3943</v>
      </c>
      <c r="L22" s="57">
        <f t="shared" si="0"/>
        <v>49</v>
      </c>
      <c r="M22" s="33"/>
      <c r="N22" s="34"/>
      <c r="O22" s="33"/>
      <c r="P22" s="33"/>
      <c r="Q22" s="36"/>
      <c r="R22" s="37"/>
    </row>
    <row r="23" spans="2:18" x14ac:dyDescent="0.2">
      <c r="B23" s="53" t="s">
        <v>33</v>
      </c>
      <c r="C23" s="54" t="s">
        <v>30</v>
      </c>
      <c r="D23" s="55" t="s">
        <v>34</v>
      </c>
      <c r="E23" s="56">
        <f>E25+E47+E97+E123</f>
        <v>38135</v>
      </c>
      <c r="F23" s="56">
        <f>F25+F47+F97+F123</f>
        <v>182</v>
      </c>
      <c r="G23" s="56">
        <f t="shared" ref="G23:L24" si="1">G25+G47+G97+G123</f>
        <v>37942</v>
      </c>
      <c r="H23" s="56">
        <f t="shared" si="1"/>
        <v>0</v>
      </c>
      <c r="I23" s="56">
        <f t="shared" si="1"/>
        <v>170</v>
      </c>
      <c r="J23" s="56">
        <f t="shared" si="1"/>
        <v>170</v>
      </c>
      <c r="K23" s="56">
        <f t="shared" si="1"/>
        <v>23</v>
      </c>
      <c r="L23" s="57">
        <f t="shared" si="1"/>
        <v>12</v>
      </c>
      <c r="M23" s="33"/>
      <c r="N23" s="34"/>
      <c r="O23" s="33"/>
      <c r="P23" s="33"/>
      <c r="Q23" s="58"/>
      <c r="R23" s="37"/>
    </row>
    <row r="24" spans="2:18" x14ac:dyDescent="0.2">
      <c r="B24" s="53"/>
      <c r="C24" s="54" t="s">
        <v>32</v>
      </c>
      <c r="D24" s="55"/>
      <c r="E24" s="56">
        <f>E26+E48+E98+E124</f>
        <v>32074</v>
      </c>
      <c r="F24" s="56">
        <f>F26+F48+F98+F124</f>
        <v>182</v>
      </c>
      <c r="G24" s="56">
        <f t="shared" si="1"/>
        <v>18765</v>
      </c>
      <c r="H24" s="56">
        <f t="shared" si="1"/>
        <v>4683</v>
      </c>
      <c r="I24" s="56">
        <f t="shared" si="1"/>
        <v>4683</v>
      </c>
      <c r="J24" s="56">
        <f t="shared" si="1"/>
        <v>133</v>
      </c>
      <c r="K24" s="56">
        <f t="shared" si="1"/>
        <v>3943</v>
      </c>
      <c r="L24" s="57">
        <f t="shared" si="1"/>
        <v>49</v>
      </c>
      <c r="M24" s="33"/>
      <c r="N24" s="34"/>
      <c r="O24" s="33"/>
      <c r="P24" s="33"/>
      <c r="Q24" s="58"/>
      <c r="R24" s="37"/>
    </row>
    <row r="25" spans="2:18" x14ac:dyDescent="0.2">
      <c r="B25" s="53" t="s">
        <v>35</v>
      </c>
      <c r="C25" s="54" t="s">
        <v>30</v>
      </c>
      <c r="D25" s="59">
        <v>10</v>
      </c>
      <c r="E25" s="60">
        <f>E27+E39+E43</f>
        <v>16000</v>
      </c>
      <c r="F25" s="60">
        <f t="shared" ref="E25:I26" si="2">F27+F39+F43</f>
        <v>0</v>
      </c>
      <c r="G25" s="60">
        <f t="shared" si="2"/>
        <v>16000</v>
      </c>
      <c r="H25" s="60">
        <f t="shared" si="2"/>
        <v>0</v>
      </c>
      <c r="I25" s="60">
        <f t="shared" si="2"/>
        <v>0</v>
      </c>
      <c r="J25" s="60">
        <v>0</v>
      </c>
      <c r="K25" s="60">
        <f>K27+K39+K43</f>
        <v>0</v>
      </c>
      <c r="L25" s="61">
        <v>0</v>
      </c>
      <c r="M25" s="33"/>
      <c r="N25" s="34"/>
      <c r="O25" s="33"/>
      <c r="P25" s="33"/>
      <c r="Q25" s="58"/>
      <c r="R25" s="62"/>
    </row>
    <row r="26" spans="2:18" x14ac:dyDescent="0.2">
      <c r="B26" s="53"/>
      <c r="C26" s="54" t="s">
        <v>32</v>
      </c>
      <c r="D26" s="59"/>
      <c r="E26" s="60">
        <f t="shared" si="2"/>
        <v>16000</v>
      </c>
      <c r="F26" s="60">
        <f t="shared" si="2"/>
        <v>0</v>
      </c>
      <c r="G26" s="60">
        <f>G28+G40+G44</f>
        <v>4050</v>
      </c>
      <c r="H26" s="60">
        <f t="shared" si="2"/>
        <v>4200</v>
      </c>
      <c r="I26" s="60">
        <f t="shared" si="2"/>
        <v>4200</v>
      </c>
      <c r="J26" s="60">
        <v>0</v>
      </c>
      <c r="K26" s="60">
        <f>K28+K40+K44</f>
        <v>3550</v>
      </c>
      <c r="L26" s="61">
        <v>0</v>
      </c>
      <c r="M26" s="33"/>
      <c r="N26" s="34"/>
      <c r="O26" s="33"/>
      <c r="P26" s="33"/>
      <c r="Q26" s="58"/>
      <c r="R26" s="62"/>
    </row>
    <row r="27" spans="2:18" x14ac:dyDescent="0.2">
      <c r="B27" s="63" t="s">
        <v>36</v>
      </c>
      <c r="C27" s="54" t="s">
        <v>30</v>
      </c>
      <c r="D27" s="55" t="s">
        <v>37</v>
      </c>
      <c r="E27" s="56">
        <f>G27+H27+I27+K27</f>
        <v>15665</v>
      </c>
      <c r="F27" s="56">
        <f>F29+F31+F33+F37</f>
        <v>0</v>
      </c>
      <c r="G27" s="56">
        <f>G29+G31+G33+G35+G37</f>
        <v>15665</v>
      </c>
      <c r="H27" s="56">
        <f>H29+H31+H33+H37</f>
        <v>0</v>
      </c>
      <c r="I27" s="56">
        <f>I29+I31+I33+I37</f>
        <v>0</v>
      </c>
      <c r="J27" s="56">
        <v>0</v>
      </c>
      <c r="K27" s="56">
        <f>K29+K31+K33+K37</f>
        <v>0</v>
      </c>
      <c r="L27" s="57">
        <v>0</v>
      </c>
      <c r="M27" s="33"/>
      <c r="N27" s="34"/>
      <c r="O27" s="33"/>
      <c r="P27" s="33"/>
      <c r="Q27" s="58"/>
      <c r="R27" s="64"/>
    </row>
    <row r="28" spans="2:18" x14ac:dyDescent="0.2">
      <c r="B28" s="63"/>
      <c r="C28" s="54" t="s">
        <v>32</v>
      </c>
      <c r="D28" s="55"/>
      <c r="E28" s="56">
        <f>G28+H28+I28+K28</f>
        <v>15665</v>
      </c>
      <c r="F28" s="56">
        <f>F30+F32+F34+F38</f>
        <v>0</v>
      </c>
      <c r="G28" s="56">
        <f>G30+G32+G34+G38+G36</f>
        <v>3952</v>
      </c>
      <c r="H28" s="56">
        <f t="shared" ref="H28:K28" si="3">H30+H32+H34+H38+H36</f>
        <v>4095</v>
      </c>
      <c r="I28" s="56">
        <f t="shared" si="3"/>
        <v>4095</v>
      </c>
      <c r="J28" s="56">
        <f>J30+J32+J34+J38+J36</f>
        <v>0</v>
      </c>
      <c r="K28" s="56">
        <f t="shared" si="3"/>
        <v>3523</v>
      </c>
      <c r="L28" s="57">
        <v>0</v>
      </c>
      <c r="M28" s="33"/>
      <c r="N28" s="34"/>
      <c r="O28" s="33"/>
      <c r="P28" s="33"/>
      <c r="Q28" s="58"/>
      <c r="R28" s="64"/>
    </row>
    <row r="29" spans="2:18" x14ac:dyDescent="0.2">
      <c r="B29" s="65" t="s">
        <v>38</v>
      </c>
      <c r="C29" s="66" t="s">
        <v>30</v>
      </c>
      <c r="D29" s="67" t="s">
        <v>39</v>
      </c>
      <c r="E29" s="68">
        <f>G29</f>
        <v>13448</v>
      </c>
      <c r="F29" s="68">
        <v>0</v>
      </c>
      <c r="G29" s="68">
        <v>13448</v>
      </c>
      <c r="H29" s="69">
        <v>0</v>
      </c>
      <c r="I29" s="69">
        <v>0</v>
      </c>
      <c r="J29" s="69">
        <v>0</v>
      </c>
      <c r="K29" s="69">
        <v>0</v>
      </c>
      <c r="L29" s="70">
        <v>0</v>
      </c>
      <c r="M29" s="58"/>
      <c r="N29" s="71"/>
      <c r="R29" s="72"/>
    </row>
    <row r="30" spans="2:18" x14ac:dyDescent="0.2">
      <c r="B30" s="65"/>
      <c r="C30" s="66" t="s">
        <v>32</v>
      </c>
      <c r="D30" s="67"/>
      <c r="E30" s="68">
        <f>G30+H30+I30+K30</f>
        <v>13448</v>
      </c>
      <c r="F30" s="68">
        <v>0</v>
      </c>
      <c r="G30" s="68">
        <v>3352</v>
      </c>
      <c r="H30" s="69">
        <v>3448</v>
      </c>
      <c r="I30" s="69">
        <v>3478</v>
      </c>
      <c r="J30" s="69">
        <v>0</v>
      </c>
      <c r="K30" s="69">
        <v>3170</v>
      </c>
      <c r="L30" s="70">
        <v>0</v>
      </c>
      <c r="M30" s="58"/>
      <c r="N30" s="71"/>
      <c r="O30" s="58"/>
      <c r="P30" s="58"/>
      <c r="Q30" s="58"/>
      <c r="R30" s="72"/>
    </row>
    <row r="31" spans="2:18" x14ac:dyDescent="0.2">
      <c r="B31" s="65" t="s">
        <v>40</v>
      </c>
      <c r="C31" s="66" t="s">
        <v>30</v>
      </c>
      <c r="D31" s="67" t="s">
        <v>41</v>
      </c>
      <c r="E31" s="68">
        <f t="shared" ref="E31:E45" si="4">G31</f>
        <v>1345</v>
      </c>
      <c r="F31" s="68">
        <f t="shared" ref="F31:F130" si="5">J31+L31</f>
        <v>0</v>
      </c>
      <c r="G31" s="68">
        <v>1345</v>
      </c>
      <c r="H31" s="69">
        <v>0</v>
      </c>
      <c r="I31" s="69">
        <v>0</v>
      </c>
      <c r="J31" s="69">
        <v>0</v>
      </c>
      <c r="K31" s="69">
        <v>0</v>
      </c>
      <c r="L31" s="70">
        <v>0</v>
      </c>
      <c r="M31" s="58"/>
      <c r="N31" s="71"/>
      <c r="O31" s="58"/>
      <c r="P31" s="58"/>
      <c r="Q31" s="58"/>
      <c r="R31" s="72"/>
    </row>
    <row r="32" spans="2:18" x14ac:dyDescent="0.2">
      <c r="B32" s="65"/>
      <c r="C32" s="66" t="s">
        <v>32</v>
      </c>
      <c r="D32" s="67"/>
      <c r="E32" s="68">
        <f>G32+H32+I32+K32</f>
        <v>1345</v>
      </c>
      <c r="F32" s="68">
        <f t="shared" si="5"/>
        <v>0</v>
      </c>
      <c r="G32" s="68">
        <v>349</v>
      </c>
      <c r="H32" s="69">
        <v>365</v>
      </c>
      <c r="I32" s="69">
        <v>365</v>
      </c>
      <c r="J32" s="69">
        <v>0</v>
      </c>
      <c r="K32" s="69">
        <v>266</v>
      </c>
      <c r="L32" s="70">
        <v>0</v>
      </c>
      <c r="M32" s="58"/>
      <c r="N32" s="71"/>
      <c r="O32" s="58"/>
      <c r="P32" s="58"/>
      <c r="Q32" s="58"/>
      <c r="R32" s="72"/>
    </row>
    <row r="33" spans="2:18" s="8" customFormat="1" x14ac:dyDescent="0.2">
      <c r="B33" s="53" t="s">
        <v>42</v>
      </c>
      <c r="C33" s="54" t="s">
        <v>30</v>
      </c>
      <c r="D33" s="55" t="s">
        <v>43</v>
      </c>
      <c r="E33" s="56">
        <f t="shared" si="4"/>
        <v>7</v>
      </c>
      <c r="F33" s="56">
        <f t="shared" si="5"/>
        <v>0</v>
      </c>
      <c r="G33" s="56">
        <v>7</v>
      </c>
      <c r="H33" s="56">
        <v>0</v>
      </c>
      <c r="I33" s="56">
        <v>0</v>
      </c>
      <c r="J33" s="56">
        <v>0</v>
      </c>
      <c r="K33" s="56">
        <v>0</v>
      </c>
      <c r="L33" s="73">
        <v>0</v>
      </c>
      <c r="M33" s="33"/>
      <c r="N33" s="34"/>
      <c r="O33" s="33"/>
      <c r="P33" s="74"/>
      <c r="Q33" s="74"/>
      <c r="R33" s="64"/>
    </row>
    <row r="34" spans="2:18" s="8" customFormat="1" x14ac:dyDescent="0.2">
      <c r="B34" s="53"/>
      <c r="C34" s="54" t="s">
        <v>32</v>
      </c>
      <c r="D34" s="55"/>
      <c r="E34" s="56">
        <f>G34+H34+I34+K34</f>
        <v>7</v>
      </c>
      <c r="F34" s="56">
        <f t="shared" si="5"/>
        <v>0</v>
      </c>
      <c r="G34" s="56">
        <v>2</v>
      </c>
      <c r="H34" s="56">
        <v>2</v>
      </c>
      <c r="I34" s="56">
        <v>2</v>
      </c>
      <c r="J34" s="56">
        <v>0</v>
      </c>
      <c r="K34" s="56">
        <v>1</v>
      </c>
      <c r="L34" s="73">
        <v>0</v>
      </c>
      <c r="M34" s="33"/>
      <c r="N34" s="34"/>
      <c r="O34" s="33"/>
      <c r="P34" s="74"/>
      <c r="Q34" s="74"/>
      <c r="R34" s="64"/>
    </row>
    <row r="35" spans="2:18" s="8" customFormat="1" x14ac:dyDescent="0.2">
      <c r="B35" s="53" t="s">
        <v>44</v>
      </c>
      <c r="C35" s="54" t="s">
        <v>30</v>
      </c>
      <c r="D35" s="75" t="s">
        <v>45</v>
      </c>
      <c r="E35" s="56">
        <f>G35+H35+I35+K35</f>
        <v>490</v>
      </c>
      <c r="F35" s="56">
        <f t="shared" si="5"/>
        <v>0</v>
      </c>
      <c r="G35" s="56">
        <v>490</v>
      </c>
      <c r="H35" s="56">
        <v>0</v>
      </c>
      <c r="I35" s="56">
        <v>0</v>
      </c>
      <c r="J35" s="56">
        <v>0</v>
      </c>
      <c r="K35" s="56">
        <v>0</v>
      </c>
      <c r="L35" s="73">
        <v>0</v>
      </c>
      <c r="M35" s="33"/>
      <c r="N35" s="34"/>
      <c r="O35" s="33"/>
      <c r="P35" s="74"/>
      <c r="Q35" s="74"/>
      <c r="R35" s="64"/>
    </row>
    <row r="36" spans="2:18" s="8" customFormat="1" x14ac:dyDescent="0.2">
      <c r="B36" s="53"/>
      <c r="C36" s="54" t="s">
        <v>32</v>
      </c>
      <c r="D36" s="55"/>
      <c r="E36" s="56">
        <f>G36+H36+I36+K36</f>
        <v>490</v>
      </c>
      <c r="F36" s="56">
        <f t="shared" si="5"/>
        <v>0</v>
      </c>
      <c r="G36" s="56">
        <v>120</v>
      </c>
      <c r="H36" s="56">
        <v>150</v>
      </c>
      <c r="I36" s="56">
        <v>150</v>
      </c>
      <c r="J36" s="56">
        <v>0</v>
      </c>
      <c r="K36" s="56">
        <v>70</v>
      </c>
      <c r="L36" s="73">
        <v>0</v>
      </c>
      <c r="M36" s="33"/>
      <c r="N36" s="34"/>
      <c r="O36" s="33"/>
      <c r="P36" s="74"/>
      <c r="Q36" s="74"/>
      <c r="R36" s="64"/>
    </row>
    <row r="37" spans="2:18" s="77" customFormat="1" x14ac:dyDescent="0.2">
      <c r="B37" s="65" t="s">
        <v>46</v>
      </c>
      <c r="C37" s="54" t="s">
        <v>30</v>
      </c>
      <c r="D37" s="55" t="s">
        <v>47</v>
      </c>
      <c r="E37" s="56">
        <f t="shared" si="4"/>
        <v>375</v>
      </c>
      <c r="F37" s="56">
        <f t="shared" si="5"/>
        <v>0</v>
      </c>
      <c r="G37" s="56">
        <v>375</v>
      </c>
      <c r="H37" s="76">
        <v>0</v>
      </c>
      <c r="I37" s="76">
        <v>0</v>
      </c>
      <c r="J37" s="56">
        <v>0</v>
      </c>
      <c r="K37" s="76">
        <v>0</v>
      </c>
      <c r="L37" s="73">
        <v>0</v>
      </c>
      <c r="M37" s="74"/>
      <c r="N37" s="34"/>
      <c r="O37" s="74"/>
      <c r="P37" s="74"/>
      <c r="Q37" s="58"/>
      <c r="R37" s="72"/>
    </row>
    <row r="38" spans="2:18" s="77" customFormat="1" x14ac:dyDescent="0.2">
      <c r="B38" s="65"/>
      <c r="C38" s="54" t="s">
        <v>32</v>
      </c>
      <c r="D38" s="55"/>
      <c r="E38" s="56">
        <f>G38+H38+I38+K38</f>
        <v>375</v>
      </c>
      <c r="F38" s="56">
        <f t="shared" si="5"/>
        <v>0</v>
      </c>
      <c r="G38" s="56">
        <v>129</v>
      </c>
      <c r="H38" s="76">
        <v>130</v>
      </c>
      <c r="I38" s="76">
        <v>100</v>
      </c>
      <c r="J38" s="56">
        <v>0</v>
      </c>
      <c r="K38" s="76">
        <v>16</v>
      </c>
      <c r="L38" s="73">
        <v>0</v>
      </c>
      <c r="M38" s="74"/>
      <c r="N38" s="34"/>
      <c r="O38" s="74"/>
      <c r="P38" s="74"/>
      <c r="Q38" s="58"/>
      <c r="R38" s="72"/>
    </row>
    <row r="39" spans="2:18" s="77" customFormat="1" x14ac:dyDescent="0.2">
      <c r="B39" s="65" t="s">
        <v>48</v>
      </c>
      <c r="C39" s="54" t="s">
        <v>30</v>
      </c>
      <c r="D39" s="55" t="s">
        <v>49</v>
      </c>
      <c r="E39" s="56">
        <f>E41</f>
        <v>0</v>
      </c>
      <c r="F39" s="56">
        <f t="shared" si="5"/>
        <v>0</v>
      </c>
      <c r="G39" s="56">
        <f>G41</f>
        <v>0</v>
      </c>
      <c r="H39" s="56">
        <f t="shared" ref="H39:I40" si="6">H41</f>
        <v>0</v>
      </c>
      <c r="I39" s="56">
        <f t="shared" si="6"/>
        <v>0</v>
      </c>
      <c r="J39" s="56">
        <f t="shared" ref="J39" si="7">J41+J42</f>
        <v>0</v>
      </c>
      <c r="K39" s="56">
        <f>K41</f>
        <v>0</v>
      </c>
      <c r="L39" s="73">
        <v>0</v>
      </c>
      <c r="M39" s="33"/>
      <c r="N39" s="34"/>
      <c r="O39" s="33"/>
      <c r="P39" s="33"/>
      <c r="Q39" s="58"/>
      <c r="R39" s="72"/>
    </row>
    <row r="40" spans="2:18" s="77" customFormat="1" x14ac:dyDescent="0.2">
      <c r="B40" s="65"/>
      <c r="C40" s="54" t="s">
        <v>32</v>
      </c>
      <c r="D40" s="55"/>
      <c r="E40" s="56">
        <f>E42</f>
        <v>0</v>
      </c>
      <c r="F40" s="56">
        <f>F42</f>
        <v>0</v>
      </c>
      <c r="G40" s="56">
        <f>G42</f>
        <v>0</v>
      </c>
      <c r="H40" s="56">
        <f t="shared" si="6"/>
        <v>0</v>
      </c>
      <c r="I40" s="56">
        <f t="shared" si="6"/>
        <v>0</v>
      </c>
      <c r="J40" s="56">
        <v>0</v>
      </c>
      <c r="K40" s="56">
        <f>K42</f>
        <v>0</v>
      </c>
      <c r="L40" s="73">
        <v>0</v>
      </c>
      <c r="M40" s="33"/>
      <c r="N40" s="34"/>
      <c r="O40" s="33"/>
      <c r="P40" s="33"/>
      <c r="Q40" s="58"/>
      <c r="R40" s="72"/>
    </row>
    <row r="41" spans="2:18" x14ac:dyDescent="0.2">
      <c r="B41" s="65" t="s">
        <v>50</v>
      </c>
      <c r="C41" s="66" t="s">
        <v>30</v>
      </c>
      <c r="D41" s="78" t="s">
        <v>51</v>
      </c>
      <c r="E41" s="68">
        <f t="shared" si="4"/>
        <v>0</v>
      </c>
      <c r="F41" s="68">
        <f t="shared" si="5"/>
        <v>0</v>
      </c>
      <c r="G41" s="68">
        <v>0</v>
      </c>
      <c r="H41" s="68">
        <v>0</v>
      </c>
      <c r="I41" s="68">
        <v>0</v>
      </c>
      <c r="J41" s="69">
        <v>0</v>
      </c>
      <c r="K41" s="69">
        <v>0</v>
      </c>
      <c r="L41" s="73">
        <v>0</v>
      </c>
      <c r="M41" s="58"/>
      <c r="N41" s="71"/>
      <c r="O41" s="58"/>
      <c r="P41" s="58"/>
      <c r="Q41" s="58"/>
      <c r="R41" s="72"/>
    </row>
    <row r="42" spans="2:18" x14ac:dyDescent="0.2">
      <c r="B42" s="65"/>
      <c r="C42" s="66" t="s">
        <v>32</v>
      </c>
      <c r="D42" s="67"/>
      <c r="E42" s="68">
        <f>G42+H42+I42+K42</f>
        <v>0</v>
      </c>
      <c r="F42" s="68">
        <f t="shared" si="5"/>
        <v>0</v>
      </c>
      <c r="G42" s="68">
        <v>0</v>
      </c>
      <c r="H42" s="68">
        <v>0</v>
      </c>
      <c r="I42" s="68">
        <v>0</v>
      </c>
      <c r="J42" s="69">
        <v>0</v>
      </c>
      <c r="K42" s="69">
        <v>0</v>
      </c>
      <c r="L42" s="73">
        <v>0</v>
      </c>
      <c r="M42" s="58"/>
      <c r="N42" s="71"/>
      <c r="O42" s="58"/>
      <c r="P42" s="58"/>
      <c r="Q42" s="58"/>
      <c r="R42" s="72"/>
    </row>
    <row r="43" spans="2:18" s="8" customFormat="1" x14ac:dyDescent="0.2">
      <c r="B43" s="53" t="s">
        <v>52</v>
      </c>
      <c r="C43" s="54" t="s">
        <v>30</v>
      </c>
      <c r="D43" s="55" t="s">
        <v>53</v>
      </c>
      <c r="E43" s="56">
        <f>E45</f>
        <v>335</v>
      </c>
      <c r="F43" s="56">
        <f t="shared" ref="F43:F44" si="8">F45</f>
        <v>0</v>
      </c>
      <c r="G43" s="56">
        <f>G45</f>
        <v>335</v>
      </c>
      <c r="H43" s="56">
        <f t="shared" ref="H43:L44" si="9">H45</f>
        <v>0</v>
      </c>
      <c r="I43" s="56">
        <f t="shared" si="9"/>
        <v>0</v>
      </c>
      <c r="J43" s="56">
        <f t="shared" si="9"/>
        <v>0</v>
      </c>
      <c r="K43" s="56">
        <f t="shared" si="9"/>
        <v>0</v>
      </c>
      <c r="L43" s="56">
        <f t="shared" si="9"/>
        <v>0</v>
      </c>
      <c r="M43" s="33"/>
      <c r="N43" s="34"/>
      <c r="O43" s="33"/>
      <c r="P43" s="74"/>
      <c r="Q43" s="74"/>
      <c r="R43" s="64"/>
    </row>
    <row r="44" spans="2:18" s="8" customFormat="1" x14ac:dyDescent="0.2">
      <c r="B44" s="53"/>
      <c r="C44" s="54" t="s">
        <v>32</v>
      </c>
      <c r="D44" s="55"/>
      <c r="E44" s="56">
        <f>E46</f>
        <v>335</v>
      </c>
      <c r="F44" s="56">
        <f t="shared" si="8"/>
        <v>0</v>
      </c>
      <c r="G44" s="56">
        <f>G46</f>
        <v>98</v>
      </c>
      <c r="H44" s="56">
        <f t="shared" si="9"/>
        <v>105</v>
      </c>
      <c r="I44" s="56">
        <f t="shared" si="9"/>
        <v>105</v>
      </c>
      <c r="J44" s="56">
        <f t="shared" si="9"/>
        <v>0</v>
      </c>
      <c r="K44" s="56">
        <f t="shared" si="9"/>
        <v>27</v>
      </c>
      <c r="L44" s="56">
        <f t="shared" si="9"/>
        <v>0</v>
      </c>
      <c r="M44" s="33"/>
      <c r="N44" s="34"/>
      <c r="O44" s="33"/>
      <c r="P44" s="74"/>
      <c r="Q44" s="74"/>
      <c r="R44" s="64"/>
    </row>
    <row r="45" spans="2:18" x14ac:dyDescent="0.2">
      <c r="B45" s="79" t="s">
        <v>54</v>
      </c>
      <c r="C45" s="66" t="s">
        <v>30</v>
      </c>
      <c r="D45" s="78" t="s">
        <v>55</v>
      </c>
      <c r="E45" s="68">
        <f t="shared" si="4"/>
        <v>335</v>
      </c>
      <c r="F45" s="68">
        <f t="shared" si="5"/>
        <v>0</v>
      </c>
      <c r="G45" s="68">
        <v>335</v>
      </c>
      <c r="H45" s="69">
        <v>0</v>
      </c>
      <c r="I45" s="69">
        <v>0</v>
      </c>
      <c r="J45" s="69">
        <v>0</v>
      </c>
      <c r="K45" s="69">
        <v>0</v>
      </c>
      <c r="L45" s="70">
        <v>0</v>
      </c>
      <c r="M45" s="58"/>
      <c r="N45" s="71"/>
      <c r="O45" s="58"/>
      <c r="P45" s="58"/>
      <c r="Q45" s="58"/>
      <c r="R45" s="72"/>
    </row>
    <row r="46" spans="2:18" x14ac:dyDescent="0.2">
      <c r="B46" s="65"/>
      <c r="C46" s="66" t="s">
        <v>32</v>
      </c>
      <c r="D46" s="67"/>
      <c r="E46" s="68">
        <f>G46+H46+I46+K46</f>
        <v>335</v>
      </c>
      <c r="F46" s="68">
        <f t="shared" si="5"/>
        <v>0</v>
      </c>
      <c r="G46" s="68">
        <v>98</v>
      </c>
      <c r="H46" s="69">
        <v>105</v>
      </c>
      <c r="I46" s="69">
        <v>105</v>
      </c>
      <c r="J46" s="69">
        <v>0</v>
      </c>
      <c r="K46" s="69">
        <v>27</v>
      </c>
      <c r="L46" s="70">
        <v>0</v>
      </c>
      <c r="M46" s="58"/>
      <c r="N46" s="71"/>
      <c r="O46" s="58"/>
      <c r="P46" s="58"/>
      <c r="Q46" s="58"/>
      <c r="R46" s="72"/>
    </row>
    <row r="47" spans="2:18" s="8" customFormat="1" x14ac:dyDescent="0.2">
      <c r="B47" s="53" t="s">
        <v>56</v>
      </c>
      <c r="C47" s="54" t="s">
        <v>30</v>
      </c>
      <c r="D47" s="55" t="s">
        <v>57</v>
      </c>
      <c r="E47" s="56">
        <f>E49+E69+E71+E75+E81+E83+E85+E87</f>
        <v>1700</v>
      </c>
      <c r="F47" s="56">
        <f>J47+L47</f>
        <v>170</v>
      </c>
      <c r="G47" s="56">
        <f>G49+G69+G71+G75+G81+G83+G85+G87</f>
        <v>1530</v>
      </c>
      <c r="H47" s="56">
        <f t="shared" ref="H47:L48" si="10">H49+H69+H71+H75+H81+H83+H85+H87</f>
        <v>0</v>
      </c>
      <c r="I47" s="56">
        <f t="shared" si="10"/>
        <v>170</v>
      </c>
      <c r="J47" s="56">
        <f t="shared" si="10"/>
        <v>170</v>
      </c>
      <c r="K47" s="56">
        <f t="shared" si="10"/>
        <v>0</v>
      </c>
      <c r="L47" s="57">
        <f t="shared" si="10"/>
        <v>0</v>
      </c>
      <c r="M47" s="33"/>
      <c r="N47" s="34"/>
      <c r="O47" s="33"/>
      <c r="P47" s="74"/>
      <c r="Q47" s="74"/>
      <c r="R47" s="64"/>
    </row>
    <row r="48" spans="2:18" s="8" customFormat="1" x14ac:dyDescent="0.2">
      <c r="B48" s="53"/>
      <c r="C48" s="54" t="s">
        <v>32</v>
      </c>
      <c r="D48" s="55"/>
      <c r="E48" s="56">
        <f>E50+E70+E72+E76+E82+E84+E86+E88</f>
        <v>1700</v>
      </c>
      <c r="F48" s="56">
        <f>J48+L48</f>
        <v>170</v>
      </c>
      <c r="G48" s="56">
        <f>G50+G70+G72+G76+G82+G84+G86+G88</f>
        <v>430</v>
      </c>
      <c r="H48" s="56">
        <f t="shared" si="10"/>
        <v>450</v>
      </c>
      <c r="I48" s="56">
        <f t="shared" si="10"/>
        <v>450</v>
      </c>
      <c r="J48" s="56">
        <f t="shared" si="10"/>
        <v>133</v>
      </c>
      <c r="K48" s="56">
        <f t="shared" si="10"/>
        <v>370</v>
      </c>
      <c r="L48" s="57">
        <f t="shared" si="10"/>
        <v>37</v>
      </c>
      <c r="M48" s="33"/>
      <c r="N48" s="34"/>
      <c r="O48" s="33"/>
      <c r="P48" s="74"/>
      <c r="Q48" s="74"/>
      <c r="R48" s="64"/>
    </row>
    <row r="49" spans="2:18" s="8" customFormat="1" x14ac:dyDescent="0.2">
      <c r="B49" s="53" t="s">
        <v>58</v>
      </c>
      <c r="C49" s="54" t="s">
        <v>30</v>
      </c>
      <c r="D49" s="55" t="s">
        <v>59</v>
      </c>
      <c r="E49" s="56">
        <f>G49+H49+I49+K49</f>
        <v>1119</v>
      </c>
      <c r="F49" s="56">
        <f t="shared" si="5"/>
        <v>112</v>
      </c>
      <c r="G49" s="56">
        <f>G51+G53+G55+G57+G59+G61+G63+G65+G67</f>
        <v>1025</v>
      </c>
      <c r="H49" s="56">
        <f t="shared" ref="H49:L49" si="11">H51+H53+H55+H57+H59+H61+H63+H65+H67</f>
        <v>0</v>
      </c>
      <c r="I49" s="56">
        <f t="shared" si="11"/>
        <v>94</v>
      </c>
      <c r="J49" s="56">
        <f>J51+J53+J55+J57+J59+J61+J63+J65+J67</f>
        <v>112</v>
      </c>
      <c r="K49" s="56">
        <f t="shared" si="11"/>
        <v>0</v>
      </c>
      <c r="L49" s="57">
        <f t="shared" si="11"/>
        <v>0</v>
      </c>
      <c r="M49" s="33"/>
      <c r="N49" s="34"/>
      <c r="O49" s="33"/>
      <c r="P49" s="74"/>
      <c r="Q49" s="74"/>
      <c r="R49" s="64"/>
    </row>
    <row r="50" spans="2:18" s="8" customFormat="1" x14ac:dyDescent="0.2">
      <c r="B50" s="53"/>
      <c r="C50" s="54" t="s">
        <v>32</v>
      </c>
      <c r="D50" s="55"/>
      <c r="E50" s="56">
        <f>E52+E54+E56+E58+E60+E62+E64+E66+E68</f>
        <v>1119</v>
      </c>
      <c r="F50" s="56">
        <f t="shared" ref="F50:L50" si="12">F52+F54+F56+F58+F60+F62+F64+F66+F68</f>
        <v>112</v>
      </c>
      <c r="G50" s="56">
        <f>G52+G54+G56+G58+G60+G62+G64+G66+G68</f>
        <v>294</v>
      </c>
      <c r="H50" s="56">
        <f t="shared" si="12"/>
        <v>295</v>
      </c>
      <c r="I50" s="56">
        <f t="shared" si="12"/>
        <v>288</v>
      </c>
      <c r="J50" s="56">
        <f t="shared" si="12"/>
        <v>88</v>
      </c>
      <c r="K50" s="56">
        <f t="shared" si="12"/>
        <v>242</v>
      </c>
      <c r="L50" s="57">
        <f t="shared" si="12"/>
        <v>24</v>
      </c>
      <c r="M50" s="33"/>
      <c r="N50" s="34"/>
      <c r="O50" s="33"/>
      <c r="P50" s="74"/>
      <c r="Q50" s="74"/>
      <c r="R50" s="64"/>
    </row>
    <row r="51" spans="2:18" x14ac:dyDescent="0.2">
      <c r="B51" s="65" t="s">
        <v>60</v>
      </c>
      <c r="C51" s="66" t="s">
        <v>30</v>
      </c>
      <c r="D51" s="67" t="s">
        <v>61</v>
      </c>
      <c r="E51" s="68">
        <f t="shared" ref="E51:E68" si="13">G51+H51+I51+K51</f>
        <v>10</v>
      </c>
      <c r="F51" s="68">
        <f>J51+L51</f>
        <v>1</v>
      </c>
      <c r="G51" s="68">
        <v>10</v>
      </c>
      <c r="H51" s="69">
        <v>0</v>
      </c>
      <c r="I51" s="69">
        <v>0</v>
      </c>
      <c r="J51" s="68">
        <f>(G51+H51+I51)*10%</f>
        <v>1</v>
      </c>
      <c r="K51" s="69">
        <v>0</v>
      </c>
      <c r="L51" s="80">
        <f>K51*10%</f>
        <v>0</v>
      </c>
      <c r="M51" s="58"/>
      <c r="N51" s="71"/>
      <c r="O51" s="58"/>
      <c r="P51" s="58"/>
      <c r="Q51" s="58"/>
      <c r="R51" s="37"/>
    </row>
    <row r="52" spans="2:18" x14ac:dyDescent="0.2">
      <c r="B52" s="65"/>
      <c r="C52" s="66" t="s">
        <v>32</v>
      </c>
      <c r="D52" s="67"/>
      <c r="E52" s="68">
        <f t="shared" si="13"/>
        <v>10</v>
      </c>
      <c r="F52" s="68">
        <f t="shared" ref="F52:F96" si="14">J52+L52</f>
        <v>1</v>
      </c>
      <c r="G52" s="68">
        <v>3</v>
      </c>
      <c r="H52" s="69">
        <v>3</v>
      </c>
      <c r="I52" s="69">
        <v>3</v>
      </c>
      <c r="J52" s="68">
        <v>1</v>
      </c>
      <c r="K52" s="69">
        <v>1</v>
      </c>
      <c r="L52" s="80">
        <v>0</v>
      </c>
      <c r="M52" s="58"/>
      <c r="N52" s="71"/>
      <c r="O52" s="58"/>
      <c r="P52" s="58"/>
      <c r="Q52" s="58"/>
      <c r="R52" s="37"/>
    </row>
    <row r="53" spans="2:18" x14ac:dyDescent="0.2">
      <c r="B53" s="65" t="s">
        <v>62</v>
      </c>
      <c r="C53" s="66" t="s">
        <v>30</v>
      </c>
      <c r="D53" s="67" t="s">
        <v>63</v>
      </c>
      <c r="E53" s="68">
        <f t="shared" si="13"/>
        <v>18</v>
      </c>
      <c r="F53" s="68">
        <f t="shared" si="14"/>
        <v>2</v>
      </c>
      <c r="G53" s="68">
        <v>18</v>
      </c>
      <c r="H53" s="69">
        <v>0</v>
      </c>
      <c r="I53" s="69">
        <v>0</v>
      </c>
      <c r="J53" s="68">
        <v>2</v>
      </c>
      <c r="K53" s="69">
        <v>0</v>
      </c>
      <c r="L53" s="80">
        <f t="shared" ref="L53:L95" si="15">K53*10%</f>
        <v>0</v>
      </c>
      <c r="M53" s="58"/>
      <c r="N53" s="71"/>
      <c r="O53" s="58"/>
      <c r="P53" s="58"/>
      <c r="Q53" s="58"/>
      <c r="R53" s="37"/>
    </row>
    <row r="54" spans="2:18" x14ac:dyDescent="0.2">
      <c r="B54" s="65"/>
      <c r="C54" s="66" t="s">
        <v>32</v>
      </c>
      <c r="D54" s="67"/>
      <c r="E54" s="68">
        <f t="shared" si="13"/>
        <v>18</v>
      </c>
      <c r="F54" s="68">
        <f t="shared" si="14"/>
        <v>2</v>
      </c>
      <c r="G54" s="68">
        <v>4</v>
      </c>
      <c r="H54" s="69">
        <v>5</v>
      </c>
      <c r="I54" s="69">
        <v>5</v>
      </c>
      <c r="J54" s="68">
        <v>1</v>
      </c>
      <c r="K54" s="69">
        <v>4</v>
      </c>
      <c r="L54" s="80">
        <v>1</v>
      </c>
      <c r="M54" s="58"/>
      <c r="N54" s="71"/>
      <c r="O54" s="58"/>
      <c r="P54" s="58"/>
      <c r="Q54" s="58"/>
      <c r="R54" s="37"/>
    </row>
    <row r="55" spans="2:18" x14ac:dyDescent="0.2">
      <c r="B55" s="65" t="s">
        <v>64</v>
      </c>
      <c r="C55" s="66" t="s">
        <v>30</v>
      </c>
      <c r="D55" s="67" t="s">
        <v>65</v>
      </c>
      <c r="E55" s="68">
        <f t="shared" si="13"/>
        <v>541</v>
      </c>
      <c r="F55" s="68">
        <f t="shared" si="14"/>
        <v>54</v>
      </c>
      <c r="G55" s="68">
        <v>520</v>
      </c>
      <c r="H55" s="69">
        <v>0</v>
      </c>
      <c r="I55" s="69">
        <v>21</v>
      </c>
      <c r="J55" s="68">
        <v>54</v>
      </c>
      <c r="K55" s="69">
        <v>0</v>
      </c>
      <c r="L55" s="80">
        <f t="shared" si="15"/>
        <v>0</v>
      </c>
      <c r="M55" s="58"/>
      <c r="N55" s="71"/>
      <c r="O55" s="58"/>
      <c r="P55" s="58"/>
      <c r="Q55" s="58"/>
      <c r="R55" s="37"/>
    </row>
    <row r="56" spans="2:18" x14ac:dyDescent="0.2">
      <c r="B56" s="65"/>
      <c r="C56" s="66" t="s">
        <v>32</v>
      </c>
      <c r="D56" s="67"/>
      <c r="E56" s="68">
        <f t="shared" si="13"/>
        <v>541</v>
      </c>
      <c r="F56" s="68">
        <f t="shared" si="14"/>
        <v>54</v>
      </c>
      <c r="G56" s="68">
        <v>97</v>
      </c>
      <c r="H56" s="69">
        <v>130</v>
      </c>
      <c r="I56" s="69">
        <v>161</v>
      </c>
      <c r="J56" s="68">
        <v>39</v>
      </c>
      <c r="K56" s="69">
        <v>153</v>
      </c>
      <c r="L56" s="80">
        <v>15</v>
      </c>
      <c r="M56" s="58"/>
      <c r="N56" s="71"/>
      <c r="O56" s="58"/>
      <c r="P56" s="58"/>
      <c r="Q56" s="58"/>
      <c r="R56" s="37"/>
    </row>
    <row r="57" spans="2:18" x14ac:dyDescent="0.2">
      <c r="B57" s="65" t="s">
        <v>66</v>
      </c>
      <c r="C57" s="66" t="s">
        <v>30</v>
      </c>
      <c r="D57" s="67" t="s">
        <v>67</v>
      </c>
      <c r="E57" s="68">
        <f t="shared" si="13"/>
        <v>13</v>
      </c>
      <c r="F57" s="68">
        <f t="shared" si="14"/>
        <v>1</v>
      </c>
      <c r="G57" s="68">
        <v>10</v>
      </c>
      <c r="H57" s="69">
        <v>0</v>
      </c>
      <c r="I57" s="69">
        <v>3</v>
      </c>
      <c r="J57" s="68">
        <v>1</v>
      </c>
      <c r="K57" s="69">
        <v>0</v>
      </c>
      <c r="L57" s="80">
        <f t="shared" si="15"/>
        <v>0</v>
      </c>
      <c r="M57" s="58"/>
      <c r="N57" s="71"/>
      <c r="O57" s="58"/>
      <c r="P57" s="58"/>
      <c r="Q57" s="58"/>
      <c r="R57" s="37"/>
    </row>
    <row r="58" spans="2:18" x14ac:dyDescent="0.2">
      <c r="B58" s="65"/>
      <c r="C58" s="66" t="s">
        <v>32</v>
      </c>
      <c r="D58" s="67"/>
      <c r="E58" s="68">
        <f t="shared" si="13"/>
        <v>13</v>
      </c>
      <c r="F58" s="68">
        <f t="shared" si="14"/>
        <v>1</v>
      </c>
      <c r="G58" s="68">
        <v>3</v>
      </c>
      <c r="H58" s="69">
        <v>5</v>
      </c>
      <c r="I58" s="69">
        <v>5</v>
      </c>
      <c r="J58" s="68">
        <v>1</v>
      </c>
      <c r="K58" s="69">
        <v>0</v>
      </c>
      <c r="L58" s="80">
        <f t="shared" si="15"/>
        <v>0</v>
      </c>
      <c r="M58" s="58"/>
      <c r="N58" s="71"/>
      <c r="O58" s="58"/>
      <c r="P58" s="58"/>
      <c r="Q58" s="58"/>
      <c r="R58" s="37"/>
    </row>
    <row r="59" spans="2:18" x14ac:dyDescent="0.2">
      <c r="B59" s="65" t="s">
        <v>68</v>
      </c>
      <c r="C59" s="66" t="s">
        <v>30</v>
      </c>
      <c r="D59" s="67" t="s">
        <v>69</v>
      </c>
      <c r="E59" s="68">
        <f t="shared" si="13"/>
        <v>51</v>
      </c>
      <c r="F59" s="68">
        <f t="shared" si="14"/>
        <v>5</v>
      </c>
      <c r="G59" s="68">
        <v>51</v>
      </c>
      <c r="H59" s="69">
        <v>0</v>
      </c>
      <c r="I59" s="69">
        <v>0</v>
      </c>
      <c r="J59" s="68">
        <v>5</v>
      </c>
      <c r="K59" s="69">
        <v>0</v>
      </c>
      <c r="L59" s="80">
        <f t="shared" si="15"/>
        <v>0</v>
      </c>
      <c r="M59" s="58"/>
      <c r="N59" s="71"/>
      <c r="O59" s="58"/>
      <c r="P59" s="58"/>
      <c r="Q59" s="58"/>
      <c r="R59" s="37"/>
    </row>
    <row r="60" spans="2:18" x14ac:dyDescent="0.2">
      <c r="B60" s="65"/>
      <c r="C60" s="66" t="s">
        <v>32</v>
      </c>
      <c r="D60" s="67"/>
      <c r="E60" s="68">
        <f t="shared" si="13"/>
        <v>51</v>
      </c>
      <c r="F60" s="68">
        <f t="shared" si="14"/>
        <v>5</v>
      </c>
      <c r="G60" s="68">
        <v>13</v>
      </c>
      <c r="H60" s="69">
        <v>15</v>
      </c>
      <c r="I60" s="69">
        <v>15</v>
      </c>
      <c r="J60" s="68">
        <v>4</v>
      </c>
      <c r="K60" s="69">
        <v>8</v>
      </c>
      <c r="L60" s="80">
        <v>1</v>
      </c>
      <c r="M60" s="58"/>
      <c r="N60" s="71"/>
      <c r="O60" s="58"/>
      <c r="P60" s="58"/>
      <c r="Q60" s="58"/>
      <c r="R60" s="37"/>
    </row>
    <row r="61" spans="2:18" ht="12.75" customHeight="1" x14ac:dyDescent="0.2">
      <c r="B61" s="65" t="s">
        <v>70</v>
      </c>
      <c r="C61" s="66" t="s">
        <v>30</v>
      </c>
      <c r="D61" s="67" t="s">
        <v>71</v>
      </c>
      <c r="E61" s="68">
        <f t="shared" si="13"/>
        <v>1</v>
      </c>
      <c r="F61" s="68">
        <f t="shared" si="14"/>
        <v>0</v>
      </c>
      <c r="G61" s="68">
        <v>1</v>
      </c>
      <c r="H61" s="69">
        <v>0</v>
      </c>
      <c r="I61" s="69">
        <v>0</v>
      </c>
      <c r="J61" s="68">
        <v>0</v>
      </c>
      <c r="K61" s="69">
        <v>0</v>
      </c>
      <c r="L61" s="80">
        <f t="shared" si="15"/>
        <v>0</v>
      </c>
      <c r="M61" s="58"/>
      <c r="N61" s="71"/>
      <c r="O61" s="58"/>
      <c r="P61" s="58"/>
      <c r="Q61" s="58"/>
      <c r="R61" s="37"/>
    </row>
    <row r="62" spans="2:18" ht="12.75" customHeight="1" x14ac:dyDescent="0.2">
      <c r="B62" s="65"/>
      <c r="C62" s="66" t="s">
        <v>32</v>
      </c>
      <c r="D62" s="67"/>
      <c r="E62" s="68">
        <f t="shared" si="13"/>
        <v>1</v>
      </c>
      <c r="F62" s="68">
        <f t="shared" si="14"/>
        <v>0</v>
      </c>
      <c r="G62" s="68">
        <v>0</v>
      </c>
      <c r="H62" s="69">
        <v>1</v>
      </c>
      <c r="I62" s="69">
        <v>0</v>
      </c>
      <c r="J62" s="68">
        <v>0</v>
      </c>
      <c r="K62" s="69">
        <v>0</v>
      </c>
      <c r="L62" s="80">
        <f t="shared" si="15"/>
        <v>0</v>
      </c>
      <c r="M62" s="58"/>
      <c r="N62" s="71"/>
      <c r="O62" s="58"/>
      <c r="P62" s="58"/>
      <c r="Q62" s="58"/>
      <c r="R62" s="37"/>
    </row>
    <row r="63" spans="2:18" ht="13.5" customHeight="1" x14ac:dyDescent="0.2">
      <c r="B63" s="79" t="s">
        <v>72</v>
      </c>
      <c r="C63" s="66" t="s">
        <v>30</v>
      </c>
      <c r="D63" s="67" t="s">
        <v>73</v>
      </c>
      <c r="E63" s="68">
        <f t="shared" si="13"/>
        <v>45</v>
      </c>
      <c r="F63" s="68">
        <f t="shared" si="14"/>
        <v>5</v>
      </c>
      <c r="G63" s="68">
        <v>35</v>
      </c>
      <c r="H63" s="69">
        <v>0</v>
      </c>
      <c r="I63" s="69">
        <v>10</v>
      </c>
      <c r="J63" s="68">
        <v>5</v>
      </c>
      <c r="K63" s="69">
        <v>0</v>
      </c>
      <c r="L63" s="80">
        <f t="shared" si="15"/>
        <v>0</v>
      </c>
      <c r="M63" s="58"/>
      <c r="N63" s="71"/>
      <c r="O63" s="58"/>
      <c r="P63" s="58"/>
      <c r="Q63" s="58"/>
      <c r="R63" s="37"/>
    </row>
    <row r="64" spans="2:18" ht="13.5" customHeight="1" x14ac:dyDescent="0.2">
      <c r="B64" s="79"/>
      <c r="C64" s="66" t="s">
        <v>32</v>
      </c>
      <c r="D64" s="67"/>
      <c r="E64" s="68">
        <f t="shared" si="13"/>
        <v>45</v>
      </c>
      <c r="F64" s="68">
        <f t="shared" si="14"/>
        <v>5</v>
      </c>
      <c r="G64" s="68">
        <v>14</v>
      </c>
      <c r="H64" s="69">
        <v>18</v>
      </c>
      <c r="I64" s="69">
        <v>9</v>
      </c>
      <c r="J64" s="68">
        <v>5</v>
      </c>
      <c r="K64" s="69">
        <v>4</v>
      </c>
      <c r="L64" s="80">
        <v>0</v>
      </c>
      <c r="M64" s="58"/>
      <c r="N64" s="71"/>
      <c r="O64" s="58"/>
      <c r="P64" s="58"/>
      <c r="Q64" s="58"/>
      <c r="R64" s="37"/>
    </row>
    <row r="65" spans="2:18" x14ac:dyDescent="0.2">
      <c r="B65" s="79" t="s">
        <v>74</v>
      </c>
      <c r="C65" s="66" t="s">
        <v>30</v>
      </c>
      <c r="D65" s="67" t="s">
        <v>75</v>
      </c>
      <c r="E65" s="68">
        <f t="shared" si="13"/>
        <v>90</v>
      </c>
      <c r="F65" s="68">
        <f t="shared" si="14"/>
        <v>9</v>
      </c>
      <c r="G65" s="68">
        <v>80</v>
      </c>
      <c r="H65" s="69">
        <v>0</v>
      </c>
      <c r="I65" s="69">
        <v>10</v>
      </c>
      <c r="J65" s="68">
        <f t="shared" ref="J65:J86" si="16">(G65+H65+I65)*10%</f>
        <v>9</v>
      </c>
      <c r="K65" s="69">
        <v>0</v>
      </c>
      <c r="L65" s="80">
        <f t="shared" si="15"/>
        <v>0</v>
      </c>
      <c r="M65" s="58"/>
      <c r="N65" s="71"/>
      <c r="O65" s="58"/>
      <c r="P65" s="58"/>
      <c r="Q65" s="58"/>
      <c r="R65" s="37"/>
    </row>
    <row r="66" spans="2:18" x14ac:dyDescent="0.2">
      <c r="B66" s="79"/>
      <c r="C66" s="66" t="s">
        <v>32</v>
      </c>
      <c r="D66" s="67"/>
      <c r="E66" s="68">
        <f t="shared" si="13"/>
        <v>90</v>
      </c>
      <c r="F66" s="68">
        <f t="shared" si="14"/>
        <v>9</v>
      </c>
      <c r="G66" s="68">
        <v>20</v>
      </c>
      <c r="H66" s="69">
        <v>30</v>
      </c>
      <c r="I66" s="69">
        <v>30</v>
      </c>
      <c r="J66" s="68">
        <f t="shared" si="16"/>
        <v>8</v>
      </c>
      <c r="K66" s="69">
        <v>10</v>
      </c>
      <c r="L66" s="80">
        <f t="shared" si="15"/>
        <v>1</v>
      </c>
      <c r="M66" s="58"/>
      <c r="N66" s="71"/>
      <c r="O66" s="58"/>
      <c r="P66" s="58"/>
      <c r="Q66" s="58"/>
      <c r="R66" s="37"/>
    </row>
    <row r="67" spans="2:18" x14ac:dyDescent="0.2">
      <c r="B67" s="79" t="s">
        <v>76</v>
      </c>
      <c r="C67" s="66" t="s">
        <v>30</v>
      </c>
      <c r="D67" s="67" t="s">
        <v>77</v>
      </c>
      <c r="E67" s="68">
        <f t="shared" si="13"/>
        <v>350</v>
      </c>
      <c r="F67" s="68">
        <f t="shared" si="14"/>
        <v>35</v>
      </c>
      <c r="G67" s="68">
        <v>300</v>
      </c>
      <c r="H67" s="69">
        <v>0</v>
      </c>
      <c r="I67" s="69">
        <v>50</v>
      </c>
      <c r="J67" s="68">
        <v>35</v>
      </c>
      <c r="K67" s="69">
        <v>0</v>
      </c>
      <c r="L67" s="80">
        <f t="shared" si="15"/>
        <v>0</v>
      </c>
      <c r="M67" s="58"/>
      <c r="N67" s="71"/>
      <c r="O67" s="58"/>
      <c r="P67" s="58"/>
      <c r="Q67" s="58"/>
      <c r="R67" s="37"/>
    </row>
    <row r="68" spans="2:18" x14ac:dyDescent="0.2">
      <c r="B68" s="79"/>
      <c r="C68" s="66" t="s">
        <v>32</v>
      </c>
      <c r="D68" s="67"/>
      <c r="E68" s="68">
        <f t="shared" si="13"/>
        <v>350</v>
      </c>
      <c r="F68" s="68">
        <f t="shared" si="14"/>
        <v>35</v>
      </c>
      <c r="G68" s="68">
        <v>140</v>
      </c>
      <c r="H68" s="69">
        <v>88</v>
      </c>
      <c r="I68" s="69">
        <v>60</v>
      </c>
      <c r="J68" s="68">
        <v>29</v>
      </c>
      <c r="K68" s="69">
        <v>62</v>
      </c>
      <c r="L68" s="80">
        <v>6</v>
      </c>
      <c r="M68" s="58"/>
      <c r="N68" s="71"/>
      <c r="O68" s="58"/>
      <c r="P68" s="58"/>
      <c r="Q68" s="58"/>
      <c r="R68" s="37"/>
    </row>
    <row r="69" spans="2:18" s="8" customFormat="1" x14ac:dyDescent="0.2">
      <c r="B69" s="53" t="s">
        <v>78</v>
      </c>
      <c r="C69" s="54" t="s">
        <v>30</v>
      </c>
      <c r="D69" s="55" t="s">
        <v>79</v>
      </c>
      <c r="E69" s="56">
        <f>G69+H69+I69+K69</f>
        <v>0</v>
      </c>
      <c r="F69" s="56">
        <f t="shared" si="14"/>
        <v>0</v>
      </c>
      <c r="G69" s="56">
        <v>0</v>
      </c>
      <c r="H69" s="76">
        <v>0</v>
      </c>
      <c r="I69" s="76">
        <v>0</v>
      </c>
      <c r="J69" s="56">
        <f t="shared" si="16"/>
        <v>0</v>
      </c>
      <c r="K69" s="76">
        <v>0</v>
      </c>
      <c r="L69" s="57">
        <f t="shared" si="15"/>
        <v>0</v>
      </c>
      <c r="M69" s="74"/>
      <c r="N69" s="34"/>
      <c r="O69" s="74"/>
      <c r="P69" s="74"/>
      <c r="Q69" s="74"/>
      <c r="R69" s="62"/>
    </row>
    <row r="70" spans="2:18" s="8" customFormat="1" x14ac:dyDescent="0.2">
      <c r="B70" s="53"/>
      <c r="C70" s="54" t="s">
        <v>32</v>
      </c>
      <c r="D70" s="55"/>
      <c r="E70" s="56">
        <f>G70+H70+I70+K70</f>
        <v>0</v>
      </c>
      <c r="F70" s="56">
        <f t="shared" si="14"/>
        <v>0</v>
      </c>
      <c r="G70" s="56">
        <v>0</v>
      </c>
      <c r="H70" s="76">
        <v>0</v>
      </c>
      <c r="I70" s="76">
        <v>0</v>
      </c>
      <c r="J70" s="56">
        <f t="shared" si="16"/>
        <v>0</v>
      </c>
      <c r="K70" s="76">
        <v>0</v>
      </c>
      <c r="L70" s="57">
        <f t="shared" si="15"/>
        <v>0</v>
      </c>
      <c r="M70" s="74"/>
      <c r="N70" s="34"/>
      <c r="O70" s="74"/>
      <c r="P70" s="74"/>
      <c r="Q70" s="74"/>
      <c r="R70" s="62"/>
    </row>
    <row r="71" spans="2:18" s="8" customFormat="1" x14ac:dyDescent="0.2">
      <c r="B71" s="81" t="s">
        <v>80</v>
      </c>
      <c r="C71" s="54" t="s">
        <v>30</v>
      </c>
      <c r="D71" s="82" t="s">
        <v>81</v>
      </c>
      <c r="E71" s="56">
        <f>E73</f>
        <v>9</v>
      </c>
      <c r="F71" s="56">
        <f t="shared" ref="F71:L72" si="17">F73</f>
        <v>1</v>
      </c>
      <c r="G71" s="56">
        <f t="shared" si="17"/>
        <v>9</v>
      </c>
      <c r="H71" s="56">
        <f t="shared" si="17"/>
        <v>0</v>
      </c>
      <c r="I71" s="56">
        <f t="shared" si="17"/>
        <v>0</v>
      </c>
      <c r="J71" s="56">
        <v>1</v>
      </c>
      <c r="K71" s="56">
        <f t="shared" si="17"/>
        <v>0</v>
      </c>
      <c r="L71" s="57">
        <f t="shared" si="17"/>
        <v>0</v>
      </c>
      <c r="M71" s="33"/>
      <c r="N71" s="34"/>
      <c r="O71" s="33"/>
      <c r="P71" s="74"/>
      <c r="Q71" s="74"/>
      <c r="R71" s="62"/>
    </row>
    <row r="72" spans="2:18" s="8" customFormat="1" x14ac:dyDescent="0.2">
      <c r="B72" s="81"/>
      <c r="C72" s="54" t="s">
        <v>32</v>
      </c>
      <c r="D72" s="82"/>
      <c r="E72" s="56">
        <f>E74</f>
        <v>9</v>
      </c>
      <c r="F72" s="56">
        <f t="shared" si="17"/>
        <v>1</v>
      </c>
      <c r="G72" s="56">
        <f t="shared" si="17"/>
        <v>0</v>
      </c>
      <c r="H72" s="56">
        <f t="shared" si="17"/>
        <v>9</v>
      </c>
      <c r="I72" s="56">
        <f t="shared" si="17"/>
        <v>0</v>
      </c>
      <c r="J72" s="56">
        <f t="shared" si="17"/>
        <v>1</v>
      </c>
      <c r="K72" s="56">
        <f t="shared" si="17"/>
        <v>0</v>
      </c>
      <c r="L72" s="57">
        <f t="shared" si="17"/>
        <v>0</v>
      </c>
      <c r="M72" s="33"/>
      <c r="N72" s="34"/>
      <c r="O72" s="33"/>
      <c r="P72" s="74"/>
      <c r="Q72" s="74"/>
      <c r="R72" s="62"/>
    </row>
    <row r="73" spans="2:18" x14ac:dyDescent="0.2">
      <c r="B73" s="83" t="s">
        <v>82</v>
      </c>
      <c r="C73" s="66" t="s">
        <v>30</v>
      </c>
      <c r="D73" s="84" t="s">
        <v>83</v>
      </c>
      <c r="E73" s="68">
        <f t="shared" ref="E73:E96" si="18">G73+H73+I73+K73</f>
        <v>9</v>
      </c>
      <c r="F73" s="68">
        <f t="shared" si="14"/>
        <v>1</v>
      </c>
      <c r="G73" s="68">
        <v>9</v>
      </c>
      <c r="H73" s="69">
        <v>0</v>
      </c>
      <c r="I73" s="69">
        <v>0</v>
      </c>
      <c r="J73" s="68">
        <v>1</v>
      </c>
      <c r="K73" s="69">
        <v>0</v>
      </c>
      <c r="L73" s="80">
        <f t="shared" si="15"/>
        <v>0</v>
      </c>
      <c r="M73" s="58"/>
      <c r="N73" s="71"/>
      <c r="O73" s="58"/>
      <c r="P73" s="58"/>
      <c r="Q73" s="58"/>
      <c r="R73" s="37"/>
    </row>
    <row r="74" spans="2:18" x14ac:dyDescent="0.2">
      <c r="B74" s="83"/>
      <c r="C74" s="66" t="s">
        <v>32</v>
      </c>
      <c r="D74" s="84"/>
      <c r="E74" s="68">
        <f t="shared" si="18"/>
        <v>9</v>
      </c>
      <c r="F74" s="68">
        <f t="shared" si="14"/>
        <v>1</v>
      </c>
      <c r="G74" s="68">
        <v>0</v>
      </c>
      <c r="H74" s="69">
        <v>9</v>
      </c>
      <c r="I74" s="69">
        <v>0</v>
      </c>
      <c r="J74" s="68">
        <v>1</v>
      </c>
      <c r="K74" s="69">
        <v>0</v>
      </c>
      <c r="L74" s="80">
        <f t="shared" si="15"/>
        <v>0</v>
      </c>
      <c r="M74" s="58"/>
      <c r="N74" s="71"/>
      <c r="O74" s="58"/>
      <c r="P74" s="58"/>
      <c r="Q74" s="58"/>
      <c r="R74" s="37"/>
    </row>
    <row r="75" spans="2:18" s="8" customFormat="1" x14ac:dyDescent="0.2">
      <c r="B75" s="81" t="s">
        <v>84</v>
      </c>
      <c r="C75" s="54" t="s">
        <v>30</v>
      </c>
      <c r="D75" s="82" t="s">
        <v>85</v>
      </c>
      <c r="E75" s="56">
        <f t="shared" si="18"/>
        <v>15</v>
      </c>
      <c r="F75" s="56">
        <f t="shared" si="14"/>
        <v>2</v>
      </c>
      <c r="G75" s="56">
        <f>G77+G79</f>
        <v>13</v>
      </c>
      <c r="H75" s="56">
        <f t="shared" ref="H75:L76" si="19">H77+H79</f>
        <v>0</v>
      </c>
      <c r="I75" s="56">
        <f t="shared" si="19"/>
        <v>2</v>
      </c>
      <c r="J75" s="56">
        <f>J77+J79</f>
        <v>2</v>
      </c>
      <c r="K75" s="56">
        <f t="shared" si="19"/>
        <v>0</v>
      </c>
      <c r="L75" s="57">
        <f t="shared" si="19"/>
        <v>0</v>
      </c>
      <c r="M75" s="33"/>
      <c r="N75" s="34"/>
      <c r="O75" s="33"/>
      <c r="P75" s="74"/>
      <c r="Q75" s="74"/>
      <c r="R75" s="64"/>
    </row>
    <row r="76" spans="2:18" s="8" customFormat="1" x14ac:dyDescent="0.2">
      <c r="B76" s="81"/>
      <c r="C76" s="54" t="s">
        <v>32</v>
      </c>
      <c r="D76" s="82"/>
      <c r="E76" s="56">
        <f t="shared" si="18"/>
        <v>15</v>
      </c>
      <c r="F76" s="56">
        <f t="shared" si="14"/>
        <v>2</v>
      </c>
      <c r="G76" s="56">
        <f>G78+G80</f>
        <v>2</v>
      </c>
      <c r="H76" s="56">
        <f t="shared" si="19"/>
        <v>7</v>
      </c>
      <c r="I76" s="56">
        <f t="shared" si="19"/>
        <v>3</v>
      </c>
      <c r="J76" s="56">
        <f>J78+J80</f>
        <v>2</v>
      </c>
      <c r="K76" s="56">
        <f t="shared" si="19"/>
        <v>3</v>
      </c>
      <c r="L76" s="57">
        <f t="shared" si="19"/>
        <v>0</v>
      </c>
      <c r="M76" s="33"/>
      <c r="N76" s="34"/>
      <c r="O76" s="33"/>
      <c r="P76" s="74"/>
      <c r="Q76" s="74"/>
      <c r="R76" s="64"/>
    </row>
    <row r="77" spans="2:18" x14ac:dyDescent="0.2">
      <c r="B77" s="65" t="s">
        <v>86</v>
      </c>
      <c r="C77" s="66" t="s">
        <v>30</v>
      </c>
      <c r="D77" s="67" t="s">
        <v>87</v>
      </c>
      <c r="E77" s="68">
        <f t="shared" si="18"/>
        <v>10</v>
      </c>
      <c r="F77" s="68">
        <f t="shared" si="14"/>
        <v>1</v>
      </c>
      <c r="G77" s="68">
        <v>8</v>
      </c>
      <c r="H77" s="69">
        <v>0</v>
      </c>
      <c r="I77" s="69">
        <v>2</v>
      </c>
      <c r="J77" s="68">
        <f t="shared" si="16"/>
        <v>1</v>
      </c>
      <c r="K77" s="69">
        <v>0</v>
      </c>
      <c r="L77" s="80">
        <f t="shared" si="15"/>
        <v>0</v>
      </c>
      <c r="M77" s="58"/>
      <c r="N77" s="71"/>
      <c r="O77" s="58"/>
      <c r="P77" s="58"/>
      <c r="Q77" s="58"/>
      <c r="R77" s="37"/>
    </row>
    <row r="78" spans="2:18" x14ac:dyDescent="0.2">
      <c r="B78" s="65"/>
      <c r="C78" s="66" t="s">
        <v>32</v>
      </c>
      <c r="D78" s="67"/>
      <c r="E78" s="68">
        <f t="shared" si="18"/>
        <v>10</v>
      </c>
      <c r="F78" s="68">
        <f t="shared" si="14"/>
        <v>1</v>
      </c>
      <c r="G78" s="68">
        <v>2</v>
      </c>
      <c r="H78" s="69">
        <v>2</v>
      </c>
      <c r="I78" s="69">
        <v>3</v>
      </c>
      <c r="J78" s="68">
        <v>1</v>
      </c>
      <c r="K78" s="69">
        <v>3</v>
      </c>
      <c r="L78" s="80">
        <v>0</v>
      </c>
      <c r="M78" s="58"/>
      <c r="N78" s="71"/>
      <c r="O78" s="58"/>
      <c r="P78" s="58"/>
      <c r="Q78" s="58"/>
      <c r="R78" s="37"/>
    </row>
    <row r="79" spans="2:18" x14ac:dyDescent="0.2">
      <c r="B79" s="65" t="s">
        <v>88</v>
      </c>
      <c r="C79" s="66" t="s">
        <v>30</v>
      </c>
      <c r="D79" s="67" t="s">
        <v>89</v>
      </c>
      <c r="E79" s="68">
        <f t="shared" si="18"/>
        <v>5</v>
      </c>
      <c r="F79" s="68">
        <f t="shared" si="14"/>
        <v>1</v>
      </c>
      <c r="G79" s="68">
        <v>5</v>
      </c>
      <c r="H79" s="69">
        <v>0</v>
      </c>
      <c r="I79" s="69">
        <v>0</v>
      </c>
      <c r="J79" s="68">
        <v>1</v>
      </c>
      <c r="K79" s="69">
        <v>0</v>
      </c>
      <c r="L79" s="80">
        <f t="shared" si="15"/>
        <v>0</v>
      </c>
      <c r="M79" s="58"/>
      <c r="N79" s="71"/>
      <c r="O79" s="58"/>
      <c r="P79" s="58"/>
      <c r="Q79" s="58"/>
      <c r="R79" s="37"/>
    </row>
    <row r="80" spans="2:18" x14ac:dyDescent="0.2">
      <c r="B80" s="65"/>
      <c r="C80" s="66" t="s">
        <v>32</v>
      </c>
      <c r="D80" s="67"/>
      <c r="E80" s="68">
        <f t="shared" si="18"/>
        <v>5</v>
      </c>
      <c r="F80" s="68">
        <f t="shared" si="14"/>
        <v>1</v>
      </c>
      <c r="G80" s="68">
        <v>0</v>
      </c>
      <c r="H80" s="69">
        <v>5</v>
      </c>
      <c r="I80" s="69">
        <v>0</v>
      </c>
      <c r="J80" s="68">
        <v>1</v>
      </c>
      <c r="K80" s="69">
        <v>0</v>
      </c>
      <c r="L80" s="80">
        <f t="shared" si="15"/>
        <v>0</v>
      </c>
      <c r="M80" s="58"/>
      <c r="N80" s="71"/>
      <c r="O80" s="58"/>
      <c r="P80" s="58"/>
      <c r="Q80" s="58"/>
      <c r="R80" s="37"/>
    </row>
    <row r="81" spans="2:19" s="8" customFormat="1" x14ac:dyDescent="0.2">
      <c r="B81" s="53" t="s">
        <v>90</v>
      </c>
      <c r="C81" s="54" t="s">
        <v>30</v>
      </c>
      <c r="D81" s="55" t="s">
        <v>91</v>
      </c>
      <c r="E81" s="56">
        <f t="shared" si="18"/>
        <v>0</v>
      </c>
      <c r="F81" s="56">
        <f t="shared" si="14"/>
        <v>0</v>
      </c>
      <c r="G81" s="56">
        <v>0</v>
      </c>
      <c r="H81" s="76">
        <v>0</v>
      </c>
      <c r="I81" s="76">
        <v>0</v>
      </c>
      <c r="J81" s="56">
        <v>0</v>
      </c>
      <c r="K81" s="76">
        <v>0</v>
      </c>
      <c r="L81" s="57">
        <f t="shared" si="15"/>
        <v>0</v>
      </c>
      <c r="M81" s="74"/>
      <c r="N81" s="34"/>
      <c r="O81" s="74"/>
      <c r="P81" s="74"/>
      <c r="Q81" s="74"/>
      <c r="R81" s="62"/>
    </row>
    <row r="82" spans="2:19" s="8" customFormat="1" x14ac:dyDescent="0.2">
      <c r="B82" s="53"/>
      <c r="C82" s="54" t="s">
        <v>32</v>
      </c>
      <c r="D82" s="55"/>
      <c r="E82" s="56">
        <f t="shared" si="18"/>
        <v>0</v>
      </c>
      <c r="F82" s="56">
        <f t="shared" si="14"/>
        <v>0</v>
      </c>
      <c r="G82" s="56">
        <v>0</v>
      </c>
      <c r="H82" s="76">
        <v>0</v>
      </c>
      <c r="I82" s="76">
        <v>0</v>
      </c>
      <c r="J82" s="56">
        <v>0</v>
      </c>
      <c r="K82" s="76">
        <v>0</v>
      </c>
      <c r="L82" s="57">
        <f t="shared" si="15"/>
        <v>0</v>
      </c>
      <c r="M82" s="74"/>
      <c r="N82" s="34"/>
      <c r="O82" s="74"/>
      <c r="P82" s="74"/>
      <c r="Q82" s="74"/>
      <c r="R82" s="62"/>
    </row>
    <row r="83" spans="2:19" s="8" customFormat="1" x14ac:dyDescent="0.2">
      <c r="B83" s="53" t="s">
        <v>92</v>
      </c>
      <c r="C83" s="54" t="s">
        <v>30</v>
      </c>
      <c r="D83" s="55" t="s">
        <v>93</v>
      </c>
      <c r="E83" s="56">
        <f t="shared" si="18"/>
        <v>10</v>
      </c>
      <c r="F83" s="56">
        <f t="shared" si="14"/>
        <v>1</v>
      </c>
      <c r="G83" s="56">
        <v>10</v>
      </c>
      <c r="H83" s="76">
        <v>0</v>
      </c>
      <c r="I83" s="76">
        <v>0</v>
      </c>
      <c r="J83" s="56">
        <v>1</v>
      </c>
      <c r="K83" s="76">
        <v>0</v>
      </c>
      <c r="L83" s="57">
        <f t="shared" si="15"/>
        <v>0</v>
      </c>
      <c r="M83" s="74"/>
      <c r="N83" s="34"/>
      <c r="O83" s="74"/>
      <c r="P83" s="74"/>
      <c r="Q83" s="74"/>
      <c r="R83" s="62"/>
    </row>
    <row r="84" spans="2:19" s="8" customFormat="1" x14ac:dyDescent="0.2">
      <c r="B84" s="53"/>
      <c r="C84" s="54" t="s">
        <v>32</v>
      </c>
      <c r="D84" s="55"/>
      <c r="E84" s="56">
        <f t="shared" si="18"/>
        <v>10</v>
      </c>
      <c r="F84" s="56">
        <f t="shared" si="14"/>
        <v>1</v>
      </c>
      <c r="G84" s="56">
        <v>1</v>
      </c>
      <c r="H84" s="76">
        <v>9</v>
      </c>
      <c r="I84" s="76">
        <v>0</v>
      </c>
      <c r="J84" s="56">
        <v>1</v>
      </c>
      <c r="K84" s="76">
        <v>0</v>
      </c>
      <c r="L84" s="57">
        <f t="shared" si="15"/>
        <v>0</v>
      </c>
      <c r="M84" s="74"/>
      <c r="N84" s="34"/>
      <c r="O84" s="74"/>
      <c r="P84" s="74"/>
      <c r="Q84" s="74"/>
      <c r="R84" s="62"/>
    </row>
    <row r="85" spans="2:19" s="8" customFormat="1" ht="26.25" customHeight="1" x14ac:dyDescent="0.2">
      <c r="B85" s="85" t="s">
        <v>94</v>
      </c>
      <c r="C85" s="54" t="s">
        <v>30</v>
      </c>
      <c r="D85" s="55" t="s">
        <v>95</v>
      </c>
      <c r="E85" s="56">
        <f t="shared" si="18"/>
        <v>0</v>
      </c>
      <c r="F85" s="56">
        <f t="shared" si="14"/>
        <v>0</v>
      </c>
      <c r="G85" s="56">
        <v>0</v>
      </c>
      <c r="H85" s="76">
        <v>0</v>
      </c>
      <c r="I85" s="76">
        <v>0</v>
      </c>
      <c r="J85" s="56">
        <f t="shared" si="16"/>
        <v>0</v>
      </c>
      <c r="K85" s="76">
        <v>0</v>
      </c>
      <c r="L85" s="57">
        <f t="shared" si="15"/>
        <v>0</v>
      </c>
      <c r="M85" s="74"/>
      <c r="N85" s="34"/>
      <c r="O85" s="74"/>
      <c r="P85" s="74"/>
      <c r="Q85" s="74"/>
      <c r="R85" s="62"/>
    </row>
    <row r="86" spans="2:19" s="8" customFormat="1" x14ac:dyDescent="0.2">
      <c r="B86" s="85"/>
      <c r="C86" s="54" t="s">
        <v>32</v>
      </c>
      <c r="D86" s="55"/>
      <c r="E86" s="56">
        <f t="shared" si="18"/>
        <v>0</v>
      </c>
      <c r="F86" s="56">
        <f t="shared" si="14"/>
        <v>0</v>
      </c>
      <c r="G86" s="56">
        <v>0</v>
      </c>
      <c r="H86" s="76">
        <v>0</v>
      </c>
      <c r="I86" s="76">
        <v>0</v>
      </c>
      <c r="J86" s="56">
        <f t="shared" si="16"/>
        <v>0</v>
      </c>
      <c r="K86" s="76">
        <v>0</v>
      </c>
      <c r="L86" s="57">
        <f t="shared" si="15"/>
        <v>0</v>
      </c>
      <c r="M86" s="74"/>
      <c r="N86" s="34"/>
      <c r="O86" s="74"/>
      <c r="P86" s="74"/>
      <c r="Q86" s="74"/>
      <c r="R86" s="62"/>
    </row>
    <row r="87" spans="2:19" s="8" customFormat="1" ht="15" customHeight="1" x14ac:dyDescent="0.2">
      <c r="B87" s="53" t="s">
        <v>96</v>
      </c>
      <c r="C87" s="54" t="s">
        <v>30</v>
      </c>
      <c r="D87" s="55" t="s">
        <v>97</v>
      </c>
      <c r="E87" s="56">
        <f>E89+E91+E93+E95</f>
        <v>547</v>
      </c>
      <c r="F87" s="56">
        <f t="shared" ref="F87:L88" si="20">F89+F91+F93+F95</f>
        <v>54</v>
      </c>
      <c r="G87" s="56">
        <f t="shared" si="20"/>
        <v>473</v>
      </c>
      <c r="H87" s="56">
        <f t="shared" si="20"/>
        <v>0</v>
      </c>
      <c r="I87" s="56">
        <f t="shared" si="20"/>
        <v>74</v>
      </c>
      <c r="J87" s="56">
        <f t="shared" si="20"/>
        <v>54</v>
      </c>
      <c r="K87" s="56">
        <f t="shared" si="20"/>
        <v>0</v>
      </c>
      <c r="L87" s="57">
        <f t="shared" si="20"/>
        <v>0</v>
      </c>
      <c r="M87" s="33"/>
      <c r="N87" s="71"/>
      <c r="O87" s="33"/>
      <c r="P87" s="74"/>
      <c r="Q87" s="74"/>
      <c r="R87" s="62"/>
      <c r="S87" s="86"/>
    </row>
    <row r="88" spans="2:19" s="8" customFormat="1" ht="15" customHeight="1" x14ac:dyDescent="0.2">
      <c r="B88" s="53"/>
      <c r="C88" s="54" t="s">
        <v>32</v>
      </c>
      <c r="D88" s="55"/>
      <c r="E88" s="56">
        <f>E90+E92+E94+E96</f>
        <v>547</v>
      </c>
      <c r="F88" s="56">
        <f t="shared" si="20"/>
        <v>54</v>
      </c>
      <c r="G88" s="56">
        <f t="shared" si="20"/>
        <v>133</v>
      </c>
      <c r="H88" s="56">
        <f t="shared" si="20"/>
        <v>130</v>
      </c>
      <c r="I88" s="56">
        <f t="shared" si="20"/>
        <v>159</v>
      </c>
      <c r="J88" s="56">
        <f t="shared" si="20"/>
        <v>41</v>
      </c>
      <c r="K88" s="56">
        <f>K90+K92+K94+K96</f>
        <v>125</v>
      </c>
      <c r="L88" s="57">
        <f t="shared" si="20"/>
        <v>13</v>
      </c>
      <c r="M88" s="33"/>
      <c r="N88" s="71"/>
      <c r="O88" s="33"/>
      <c r="P88" s="74"/>
      <c r="Q88" s="74"/>
      <c r="R88" s="62"/>
      <c r="S88" s="86"/>
    </row>
    <row r="89" spans="2:19" x14ac:dyDescent="0.2">
      <c r="B89" s="65" t="s">
        <v>98</v>
      </c>
      <c r="C89" s="66" t="s">
        <v>30</v>
      </c>
      <c r="D89" s="67" t="s">
        <v>99</v>
      </c>
      <c r="E89" s="68">
        <f t="shared" si="18"/>
        <v>0</v>
      </c>
      <c r="F89" s="68">
        <f t="shared" si="14"/>
        <v>0</v>
      </c>
      <c r="G89" s="68">
        <v>0</v>
      </c>
      <c r="H89" s="69">
        <v>0</v>
      </c>
      <c r="I89" s="69">
        <v>0</v>
      </c>
      <c r="J89" s="68">
        <v>0</v>
      </c>
      <c r="K89" s="69">
        <v>0</v>
      </c>
      <c r="L89" s="80">
        <f t="shared" si="15"/>
        <v>0</v>
      </c>
      <c r="M89" s="58"/>
      <c r="N89" s="71"/>
      <c r="O89" s="58"/>
      <c r="P89" s="58"/>
      <c r="Q89" s="58"/>
      <c r="R89" s="37"/>
      <c r="S89" s="29"/>
    </row>
    <row r="90" spans="2:19" x14ac:dyDescent="0.2">
      <c r="B90" s="65"/>
      <c r="C90" s="66" t="s">
        <v>32</v>
      </c>
      <c r="D90" s="67"/>
      <c r="E90" s="68">
        <f t="shared" si="18"/>
        <v>0</v>
      </c>
      <c r="F90" s="68">
        <f t="shared" si="14"/>
        <v>0</v>
      </c>
      <c r="G90" s="68">
        <v>0</v>
      </c>
      <c r="H90" s="69">
        <v>0</v>
      </c>
      <c r="I90" s="69">
        <v>0</v>
      </c>
      <c r="J90" s="68">
        <v>0</v>
      </c>
      <c r="K90" s="69">
        <v>0</v>
      </c>
      <c r="L90" s="80">
        <f t="shared" si="15"/>
        <v>0</v>
      </c>
      <c r="M90" s="58"/>
      <c r="N90" s="71"/>
      <c r="O90" s="58"/>
      <c r="P90" s="58"/>
      <c r="Q90" s="58"/>
      <c r="R90" s="37"/>
      <c r="S90" s="29"/>
    </row>
    <row r="91" spans="2:19" x14ac:dyDescent="0.2">
      <c r="B91" s="65" t="s">
        <v>100</v>
      </c>
      <c r="C91" s="66" t="s">
        <v>30</v>
      </c>
      <c r="D91" s="67" t="s">
        <v>101</v>
      </c>
      <c r="E91" s="68">
        <f t="shared" si="18"/>
        <v>9</v>
      </c>
      <c r="F91" s="68">
        <f t="shared" si="14"/>
        <v>1</v>
      </c>
      <c r="G91" s="68">
        <v>9</v>
      </c>
      <c r="H91" s="69">
        <v>0</v>
      </c>
      <c r="I91" s="69">
        <v>0</v>
      </c>
      <c r="J91" s="68">
        <v>1</v>
      </c>
      <c r="K91" s="69">
        <v>0</v>
      </c>
      <c r="L91" s="80">
        <f t="shared" si="15"/>
        <v>0</v>
      </c>
      <c r="M91" s="58"/>
      <c r="N91" s="71"/>
      <c r="O91" s="58"/>
      <c r="P91" s="58"/>
      <c r="Q91" s="58"/>
      <c r="R91" s="37"/>
      <c r="S91" s="29"/>
    </row>
    <row r="92" spans="2:19" x14ac:dyDescent="0.2">
      <c r="B92" s="65"/>
      <c r="C92" s="66" t="s">
        <v>32</v>
      </c>
      <c r="D92" s="67"/>
      <c r="E92" s="68">
        <f t="shared" si="18"/>
        <v>9</v>
      </c>
      <c r="F92" s="68">
        <f t="shared" si="14"/>
        <v>1</v>
      </c>
      <c r="G92" s="68">
        <v>1</v>
      </c>
      <c r="H92" s="69">
        <v>8</v>
      </c>
      <c r="I92" s="69">
        <v>0</v>
      </c>
      <c r="J92" s="68">
        <v>1</v>
      </c>
      <c r="K92" s="69">
        <v>0</v>
      </c>
      <c r="L92" s="80">
        <f t="shared" si="15"/>
        <v>0</v>
      </c>
      <c r="M92" s="58"/>
      <c r="N92" s="71"/>
      <c r="O92" s="58"/>
      <c r="P92" s="58"/>
      <c r="Q92" s="58"/>
      <c r="R92" s="37"/>
      <c r="S92" s="29"/>
    </row>
    <row r="93" spans="2:19" x14ac:dyDescent="0.2">
      <c r="B93" s="65" t="s">
        <v>102</v>
      </c>
      <c r="C93" s="66" t="s">
        <v>30</v>
      </c>
      <c r="D93" s="67" t="s">
        <v>103</v>
      </c>
      <c r="E93" s="68">
        <f t="shared" si="18"/>
        <v>3</v>
      </c>
      <c r="F93" s="68">
        <f t="shared" si="14"/>
        <v>0</v>
      </c>
      <c r="G93" s="68">
        <v>3</v>
      </c>
      <c r="H93" s="69">
        <v>0</v>
      </c>
      <c r="I93" s="69">
        <v>0</v>
      </c>
      <c r="J93" s="68">
        <v>0</v>
      </c>
      <c r="K93" s="69">
        <v>0</v>
      </c>
      <c r="L93" s="80">
        <f t="shared" si="15"/>
        <v>0</v>
      </c>
      <c r="M93" s="58"/>
      <c r="N93" s="71"/>
      <c r="O93" s="58"/>
      <c r="P93" s="58"/>
      <c r="Q93" s="58"/>
      <c r="R93" s="37"/>
      <c r="S93" s="29"/>
    </row>
    <row r="94" spans="2:19" x14ac:dyDescent="0.2">
      <c r="B94" s="65"/>
      <c r="C94" s="66" t="s">
        <v>32</v>
      </c>
      <c r="D94" s="67"/>
      <c r="E94" s="68">
        <f t="shared" si="18"/>
        <v>3</v>
      </c>
      <c r="F94" s="68">
        <f t="shared" si="14"/>
        <v>0</v>
      </c>
      <c r="G94" s="68">
        <v>1</v>
      </c>
      <c r="H94" s="69">
        <v>1</v>
      </c>
      <c r="I94" s="69">
        <v>1</v>
      </c>
      <c r="J94" s="68">
        <v>0</v>
      </c>
      <c r="K94" s="69">
        <v>0</v>
      </c>
      <c r="L94" s="80">
        <f t="shared" si="15"/>
        <v>0</v>
      </c>
      <c r="M94" s="58"/>
      <c r="N94" s="71"/>
      <c r="O94" s="58"/>
      <c r="P94" s="58"/>
      <c r="Q94" s="58"/>
      <c r="R94" s="37"/>
      <c r="S94" s="29"/>
    </row>
    <row r="95" spans="2:19" x14ac:dyDescent="0.2">
      <c r="B95" s="65" t="s">
        <v>104</v>
      </c>
      <c r="C95" s="66" t="s">
        <v>30</v>
      </c>
      <c r="D95" s="67" t="s">
        <v>105</v>
      </c>
      <c r="E95" s="68">
        <f t="shared" si="18"/>
        <v>535</v>
      </c>
      <c r="F95" s="68">
        <f t="shared" si="14"/>
        <v>53</v>
      </c>
      <c r="G95" s="68">
        <v>461</v>
      </c>
      <c r="H95" s="69">
        <v>0</v>
      </c>
      <c r="I95" s="69">
        <v>74</v>
      </c>
      <c r="J95" s="68">
        <v>53</v>
      </c>
      <c r="K95" s="69">
        <v>0</v>
      </c>
      <c r="L95" s="80">
        <f t="shared" si="15"/>
        <v>0</v>
      </c>
      <c r="M95" s="58"/>
      <c r="N95" s="71"/>
      <c r="O95" s="58"/>
      <c r="P95" s="58"/>
      <c r="Q95" s="58"/>
      <c r="R95" s="37"/>
      <c r="S95" s="29"/>
    </row>
    <row r="96" spans="2:19" x14ac:dyDescent="0.2">
      <c r="B96" s="65"/>
      <c r="C96" s="66" t="s">
        <v>32</v>
      </c>
      <c r="D96" s="67"/>
      <c r="E96" s="68">
        <f t="shared" si="18"/>
        <v>535</v>
      </c>
      <c r="F96" s="68">
        <f t="shared" si="14"/>
        <v>53</v>
      </c>
      <c r="G96" s="68">
        <v>131</v>
      </c>
      <c r="H96" s="69">
        <v>121</v>
      </c>
      <c r="I96" s="69">
        <v>158</v>
      </c>
      <c r="J96" s="68">
        <v>40</v>
      </c>
      <c r="K96" s="69">
        <v>125</v>
      </c>
      <c r="L96" s="80">
        <v>13</v>
      </c>
      <c r="M96" s="58"/>
      <c r="N96" s="71"/>
      <c r="O96" s="58"/>
      <c r="P96" s="58"/>
      <c r="Q96" s="58"/>
      <c r="R96" s="37"/>
      <c r="S96" s="29"/>
    </row>
    <row r="97" spans="2:19" ht="39.75" customHeight="1" x14ac:dyDescent="0.2">
      <c r="B97" s="85" t="s">
        <v>106</v>
      </c>
      <c r="C97" s="54" t="s">
        <v>30</v>
      </c>
      <c r="D97" s="55" t="s">
        <v>107</v>
      </c>
      <c r="E97" s="56">
        <f>E99+E107+E115</f>
        <v>20314</v>
      </c>
      <c r="F97" s="56">
        <f t="shared" ref="F97:L98" si="21">F99+F107+F115</f>
        <v>0</v>
      </c>
      <c r="G97" s="56">
        <f>G99+G107+G115</f>
        <v>20314</v>
      </c>
      <c r="H97" s="56">
        <f t="shared" si="21"/>
        <v>0</v>
      </c>
      <c r="I97" s="56">
        <f t="shared" si="21"/>
        <v>0</v>
      </c>
      <c r="J97" s="56">
        <f t="shared" si="21"/>
        <v>0</v>
      </c>
      <c r="K97" s="56">
        <f t="shared" si="21"/>
        <v>0</v>
      </c>
      <c r="L97" s="57">
        <f t="shared" si="21"/>
        <v>0</v>
      </c>
      <c r="M97" s="58"/>
      <c r="N97" s="71"/>
      <c r="O97" s="58"/>
      <c r="P97" s="58"/>
      <c r="Q97" s="58"/>
      <c r="R97" s="37"/>
      <c r="S97" s="29"/>
    </row>
    <row r="98" spans="2:19" x14ac:dyDescent="0.2">
      <c r="B98" s="85"/>
      <c r="C98" s="54" t="s">
        <v>32</v>
      </c>
      <c r="D98" s="55"/>
      <c r="E98" s="56">
        <f>E100+E108+E116</f>
        <v>14253</v>
      </c>
      <c r="F98" s="56">
        <v>0</v>
      </c>
      <c r="G98" s="56">
        <f>G100+G108+G116</f>
        <v>14253</v>
      </c>
      <c r="H98" s="56">
        <f t="shared" si="21"/>
        <v>0</v>
      </c>
      <c r="I98" s="56">
        <f t="shared" si="21"/>
        <v>0</v>
      </c>
      <c r="J98" s="56">
        <v>0</v>
      </c>
      <c r="K98" s="56">
        <v>0</v>
      </c>
      <c r="L98" s="57">
        <v>0</v>
      </c>
      <c r="M98" s="58"/>
      <c r="N98" s="71"/>
      <c r="O98" s="58"/>
      <c r="P98" s="58"/>
      <c r="Q98" s="58"/>
      <c r="R98" s="37"/>
      <c r="S98" s="29"/>
    </row>
    <row r="99" spans="2:19" ht="24" x14ac:dyDescent="0.2">
      <c r="B99" s="85" t="s">
        <v>108</v>
      </c>
      <c r="C99" s="54" t="s">
        <v>30</v>
      </c>
      <c r="D99" s="55" t="s">
        <v>109</v>
      </c>
      <c r="E99" s="56">
        <f>E101+E103+E105</f>
        <v>5920</v>
      </c>
      <c r="F99" s="56">
        <f>F101+F103+F105</f>
        <v>0</v>
      </c>
      <c r="G99" s="56">
        <f>G101+G103+G105</f>
        <v>5920</v>
      </c>
      <c r="H99" s="56">
        <f t="shared" ref="H99:L100" si="22">H101+H103</f>
        <v>0</v>
      </c>
      <c r="I99" s="56">
        <f t="shared" si="22"/>
        <v>0</v>
      </c>
      <c r="J99" s="56">
        <f t="shared" si="22"/>
        <v>0</v>
      </c>
      <c r="K99" s="56">
        <f t="shared" si="22"/>
        <v>0</v>
      </c>
      <c r="L99" s="57">
        <f t="shared" si="22"/>
        <v>0</v>
      </c>
      <c r="M99" s="58"/>
      <c r="N99" s="71"/>
      <c r="O99" s="58"/>
      <c r="P99" s="58"/>
      <c r="Q99" s="58"/>
      <c r="R99" s="37"/>
      <c r="S99" s="29"/>
    </row>
    <row r="100" spans="2:19" x14ac:dyDescent="0.2">
      <c r="B100" s="85"/>
      <c r="C100" s="54" t="s">
        <v>32</v>
      </c>
      <c r="D100" s="55"/>
      <c r="E100" s="56">
        <f>E102+E104+E106</f>
        <v>6102</v>
      </c>
      <c r="F100" s="56">
        <v>0</v>
      </c>
      <c r="G100" s="56">
        <f>G102+G104+G106</f>
        <v>6102</v>
      </c>
      <c r="H100" s="56">
        <f t="shared" si="22"/>
        <v>0</v>
      </c>
      <c r="I100" s="56">
        <v>0</v>
      </c>
      <c r="J100" s="56">
        <v>0</v>
      </c>
      <c r="K100" s="56">
        <v>0</v>
      </c>
      <c r="L100" s="57">
        <v>0</v>
      </c>
      <c r="M100" s="58"/>
      <c r="N100" s="71"/>
      <c r="O100" s="58"/>
      <c r="P100" s="58"/>
      <c r="Q100" s="58"/>
      <c r="R100" s="37"/>
      <c r="S100" s="29"/>
    </row>
    <row r="101" spans="2:19" x14ac:dyDescent="0.2">
      <c r="B101" s="79" t="s">
        <v>110</v>
      </c>
      <c r="C101" s="66" t="s">
        <v>30</v>
      </c>
      <c r="D101" s="67" t="s">
        <v>111</v>
      </c>
      <c r="E101" s="68">
        <f t="shared" ref="E101:E113" si="23">G101+H101+I101+K101</f>
        <v>906</v>
      </c>
      <c r="F101" s="68">
        <v>0</v>
      </c>
      <c r="G101" s="68">
        <v>906</v>
      </c>
      <c r="H101" s="68">
        <v>0</v>
      </c>
      <c r="I101" s="68">
        <v>0</v>
      </c>
      <c r="J101" s="68">
        <v>0</v>
      </c>
      <c r="K101" s="68">
        <v>0</v>
      </c>
      <c r="L101" s="80">
        <v>0</v>
      </c>
      <c r="M101" s="58"/>
      <c r="N101" s="71"/>
      <c r="O101" s="58"/>
      <c r="P101" s="58"/>
      <c r="Q101" s="58"/>
      <c r="R101" s="37"/>
      <c r="S101" s="29"/>
    </row>
    <row r="102" spans="2:19" x14ac:dyDescent="0.2">
      <c r="B102" s="79"/>
      <c r="C102" s="66" t="s">
        <v>32</v>
      </c>
      <c r="D102" s="67"/>
      <c r="E102" s="68">
        <f t="shared" si="23"/>
        <v>929</v>
      </c>
      <c r="F102" s="68">
        <v>0</v>
      </c>
      <c r="G102" s="68">
        <v>929</v>
      </c>
      <c r="H102" s="68">
        <v>0</v>
      </c>
      <c r="I102" s="68">
        <v>0</v>
      </c>
      <c r="J102" s="68">
        <v>0</v>
      </c>
      <c r="K102" s="68">
        <v>0</v>
      </c>
      <c r="L102" s="80">
        <v>0</v>
      </c>
      <c r="M102" s="58"/>
      <c r="N102" s="71"/>
      <c r="O102" s="58"/>
      <c r="P102" s="58"/>
      <c r="Q102" s="58"/>
      <c r="R102" s="37"/>
      <c r="S102" s="29"/>
    </row>
    <row r="103" spans="2:19" x14ac:dyDescent="0.2">
      <c r="B103" s="79" t="s">
        <v>112</v>
      </c>
      <c r="C103" s="66" t="s">
        <v>30</v>
      </c>
      <c r="D103" s="67" t="s">
        <v>113</v>
      </c>
      <c r="E103" s="68">
        <f t="shared" si="23"/>
        <v>5014</v>
      </c>
      <c r="F103" s="68">
        <v>0</v>
      </c>
      <c r="G103" s="68">
        <v>5014</v>
      </c>
      <c r="H103" s="68">
        <v>0</v>
      </c>
      <c r="I103" s="68">
        <v>0</v>
      </c>
      <c r="J103" s="68">
        <v>0</v>
      </c>
      <c r="K103" s="68">
        <v>0</v>
      </c>
      <c r="L103" s="80">
        <v>0</v>
      </c>
      <c r="M103" s="58"/>
      <c r="N103" s="71"/>
      <c r="O103" s="58"/>
      <c r="P103" s="58"/>
      <c r="Q103" s="58"/>
      <c r="R103" s="37"/>
      <c r="S103" s="29"/>
    </row>
    <row r="104" spans="2:19" x14ac:dyDescent="0.2">
      <c r="B104" s="79"/>
      <c r="C104" s="66" t="s">
        <v>32</v>
      </c>
      <c r="D104" s="67"/>
      <c r="E104" s="68">
        <f t="shared" si="23"/>
        <v>5173</v>
      </c>
      <c r="F104" s="68">
        <v>0</v>
      </c>
      <c r="G104" s="68">
        <v>5173</v>
      </c>
      <c r="H104" s="68">
        <v>0</v>
      </c>
      <c r="I104" s="68">
        <v>0</v>
      </c>
      <c r="J104" s="68">
        <v>0</v>
      </c>
      <c r="K104" s="68">
        <v>0</v>
      </c>
      <c r="L104" s="80">
        <v>0</v>
      </c>
      <c r="M104" s="58"/>
      <c r="N104" s="71"/>
      <c r="O104" s="58"/>
      <c r="P104" s="58"/>
      <c r="Q104" s="58"/>
      <c r="R104" s="37"/>
      <c r="S104" s="29"/>
    </row>
    <row r="105" spans="2:19" x14ac:dyDescent="0.2">
      <c r="B105" s="79" t="s">
        <v>114</v>
      </c>
      <c r="C105" s="66" t="s">
        <v>30</v>
      </c>
      <c r="D105" s="67" t="s">
        <v>115</v>
      </c>
      <c r="E105" s="68">
        <f t="shared" si="23"/>
        <v>0</v>
      </c>
      <c r="F105" s="68">
        <v>0</v>
      </c>
      <c r="G105" s="68">
        <v>0</v>
      </c>
      <c r="H105" s="68">
        <v>0</v>
      </c>
      <c r="I105" s="68">
        <v>0</v>
      </c>
      <c r="J105" s="68">
        <v>0</v>
      </c>
      <c r="K105" s="68">
        <v>0</v>
      </c>
      <c r="L105" s="80">
        <v>0</v>
      </c>
      <c r="M105" s="58"/>
      <c r="N105" s="71"/>
      <c r="O105" s="58"/>
      <c r="P105" s="58"/>
      <c r="Q105" s="58"/>
      <c r="R105" s="37"/>
      <c r="S105" s="29"/>
    </row>
    <row r="106" spans="2:19" x14ac:dyDescent="0.2">
      <c r="B106" s="79"/>
      <c r="C106" s="66" t="s">
        <v>32</v>
      </c>
      <c r="D106" s="67"/>
      <c r="E106" s="68">
        <v>0</v>
      </c>
      <c r="F106" s="68">
        <v>0</v>
      </c>
      <c r="G106" s="68">
        <v>0</v>
      </c>
      <c r="H106" s="68">
        <v>0</v>
      </c>
      <c r="I106" s="68">
        <v>0</v>
      </c>
      <c r="J106" s="68">
        <v>0</v>
      </c>
      <c r="K106" s="68">
        <v>0</v>
      </c>
      <c r="L106" s="80">
        <v>0</v>
      </c>
      <c r="M106" s="58"/>
      <c r="N106" s="71"/>
      <c r="O106" s="58"/>
      <c r="P106" s="58"/>
      <c r="Q106" s="58"/>
      <c r="R106" s="37"/>
      <c r="S106" s="29"/>
    </row>
    <row r="107" spans="2:19" ht="24" x14ac:dyDescent="0.2">
      <c r="B107" s="85" t="s">
        <v>116</v>
      </c>
      <c r="C107" s="54" t="s">
        <v>30</v>
      </c>
      <c r="D107" s="55" t="s">
        <v>117</v>
      </c>
      <c r="E107" s="56">
        <f t="shared" si="23"/>
        <v>14394</v>
      </c>
      <c r="F107" s="56">
        <f t="shared" ref="F107:L108" si="24">F109+F111+F113</f>
        <v>0</v>
      </c>
      <c r="G107" s="56">
        <f t="shared" si="24"/>
        <v>14394</v>
      </c>
      <c r="H107" s="56">
        <f t="shared" si="24"/>
        <v>0</v>
      </c>
      <c r="I107" s="56">
        <f t="shared" si="24"/>
        <v>0</v>
      </c>
      <c r="J107" s="56">
        <f t="shared" si="24"/>
        <v>0</v>
      </c>
      <c r="K107" s="56">
        <f t="shared" si="24"/>
        <v>0</v>
      </c>
      <c r="L107" s="57">
        <f t="shared" si="24"/>
        <v>0</v>
      </c>
      <c r="M107" s="58"/>
      <c r="N107" s="71"/>
      <c r="O107" s="58"/>
      <c r="P107" s="58"/>
      <c r="Q107" s="58"/>
      <c r="R107" s="37"/>
      <c r="S107" s="29"/>
    </row>
    <row r="108" spans="2:19" x14ac:dyDescent="0.2">
      <c r="B108" s="85"/>
      <c r="C108" s="54" t="s">
        <v>32</v>
      </c>
      <c r="D108" s="55"/>
      <c r="E108" s="56">
        <f t="shared" si="23"/>
        <v>8151</v>
      </c>
      <c r="F108" s="56">
        <f t="shared" si="24"/>
        <v>0</v>
      </c>
      <c r="G108" s="56">
        <f t="shared" si="24"/>
        <v>8151</v>
      </c>
      <c r="H108" s="56">
        <f t="shared" si="24"/>
        <v>0</v>
      </c>
      <c r="I108" s="56">
        <v>0</v>
      </c>
      <c r="J108" s="56">
        <v>0</v>
      </c>
      <c r="K108" s="56">
        <v>0</v>
      </c>
      <c r="L108" s="57">
        <v>0</v>
      </c>
      <c r="M108" s="58"/>
      <c r="N108" s="71"/>
      <c r="O108" s="58"/>
      <c r="P108" s="58"/>
      <c r="Q108" s="58"/>
      <c r="R108" s="37"/>
      <c r="S108" s="29"/>
    </row>
    <row r="109" spans="2:19" x14ac:dyDescent="0.2">
      <c r="B109" s="79" t="s">
        <v>110</v>
      </c>
      <c r="C109" s="66" t="s">
        <v>30</v>
      </c>
      <c r="D109" s="67" t="s">
        <v>118</v>
      </c>
      <c r="E109" s="68">
        <f t="shared" si="23"/>
        <v>2265</v>
      </c>
      <c r="F109" s="68">
        <v>0</v>
      </c>
      <c r="G109" s="68">
        <v>2265</v>
      </c>
      <c r="H109" s="68">
        <v>0</v>
      </c>
      <c r="I109" s="68">
        <v>0</v>
      </c>
      <c r="J109" s="68">
        <v>0</v>
      </c>
      <c r="K109" s="68">
        <v>0</v>
      </c>
      <c r="L109" s="80">
        <v>0</v>
      </c>
      <c r="M109" s="58"/>
      <c r="N109" s="71"/>
      <c r="O109" s="58"/>
      <c r="P109" s="58"/>
      <c r="Q109" s="58"/>
      <c r="R109" s="37"/>
      <c r="S109" s="29"/>
    </row>
    <row r="110" spans="2:19" x14ac:dyDescent="0.2">
      <c r="B110" s="79"/>
      <c r="C110" s="66" t="s">
        <v>32</v>
      </c>
      <c r="D110" s="67"/>
      <c r="E110" s="68">
        <f t="shared" si="23"/>
        <v>1283</v>
      </c>
      <c r="F110" s="68">
        <v>0</v>
      </c>
      <c r="G110" s="68">
        <v>1283</v>
      </c>
      <c r="H110" s="68">
        <v>0</v>
      </c>
      <c r="I110" s="68">
        <v>0</v>
      </c>
      <c r="J110" s="68">
        <v>0</v>
      </c>
      <c r="K110" s="68">
        <v>0</v>
      </c>
      <c r="L110" s="80">
        <v>0</v>
      </c>
      <c r="M110" s="58"/>
      <c r="N110" s="71"/>
      <c r="O110" s="58"/>
      <c r="P110" s="58"/>
      <c r="Q110" s="58"/>
      <c r="R110" s="37"/>
      <c r="S110" s="29"/>
    </row>
    <row r="111" spans="2:19" x14ac:dyDescent="0.2">
      <c r="B111" s="79" t="s">
        <v>112</v>
      </c>
      <c r="C111" s="66" t="s">
        <v>30</v>
      </c>
      <c r="D111" s="67" t="s">
        <v>119</v>
      </c>
      <c r="E111" s="68">
        <f t="shared" si="23"/>
        <v>11907</v>
      </c>
      <c r="F111" s="68">
        <v>0</v>
      </c>
      <c r="G111" s="68">
        <v>11907</v>
      </c>
      <c r="H111" s="68">
        <v>0</v>
      </c>
      <c r="I111" s="68">
        <v>0</v>
      </c>
      <c r="J111" s="68">
        <v>0</v>
      </c>
      <c r="K111" s="68">
        <v>0</v>
      </c>
      <c r="L111" s="80">
        <v>0</v>
      </c>
      <c r="M111" s="58"/>
      <c r="N111" s="71"/>
      <c r="O111" s="58"/>
      <c r="P111" s="58"/>
      <c r="Q111" s="58"/>
      <c r="R111" s="37"/>
      <c r="S111" s="29"/>
    </row>
    <row r="112" spans="2:19" x14ac:dyDescent="0.2">
      <c r="B112" s="79"/>
      <c r="C112" s="66" t="s">
        <v>32</v>
      </c>
      <c r="D112" s="67"/>
      <c r="E112" s="68">
        <f t="shared" si="23"/>
        <v>6757</v>
      </c>
      <c r="F112" s="68">
        <v>0</v>
      </c>
      <c r="G112" s="68">
        <v>6757</v>
      </c>
      <c r="H112" s="68">
        <v>0</v>
      </c>
      <c r="I112" s="68">
        <v>0</v>
      </c>
      <c r="J112" s="68">
        <v>0</v>
      </c>
      <c r="K112" s="68">
        <v>0</v>
      </c>
      <c r="L112" s="80">
        <v>0</v>
      </c>
      <c r="M112" s="58"/>
      <c r="N112" s="71"/>
      <c r="O112" s="58"/>
      <c r="P112" s="58"/>
      <c r="Q112" s="58"/>
      <c r="R112" s="37"/>
      <c r="S112" s="29"/>
    </row>
    <row r="113" spans="2:19" x14ac:dyDescent="0.2">
      <c r="B113" s="79" t="s">
        <v>114</v>
      </c>
      <c r="C113" s="66" t="s">
        <v>30</v>
      </c>
      <c r="D113" s="67" t="s">
        <v>120</v>
      </c>
      <c r="E113" s="68">
        <f t="shared" si="23"/>
        <v>222</v>
      </c>
      <c r="F113" s="68">
        <v>0</v>
      </c>
      <c r="G113" s="68">
        <v>222</v>
      </c>
      <c r="H113" s="68">
        <v>0</v>
      </c>
      <c r="I113" s="68">
        <v>0</v>
      </c>
      <c r="J113" s="68">
        <v>0</v>
      </c>
      <c r="K113" s="68">
        <v>0</v>
      </c>
      <c r="L113" s="80">
        <v>0</v>
      </c>
      <c r="M113" s="58"/>
      <c r="N113" s="71"/>
      <c r="O113" s="58"/>
      <c r="P113" s="58"/>
      <c r="Q113" s="58"/>
      <c r="R113" s="37"/>
      <c r="S113" s="29"/>
    </row>
    <row r="114" spans="2:19" x14ac:dyDescent="0.2">
      <c r="B114" s="79"/>
      <c r="C114" s="66" t="s">
        <v>32</v>
      </c>
      <c r="D114" s="67"/>
      <c r="E114" s="68">
        <v>0</v>
      </c>
      <c r="F114" s="68">
        <v>0</v>
      </c>
      <c r="G114" s="68">
        <v>111</v>
      </c>
      <c r="H114" s="68">
        <v>0</v>
      </c>
      <c r="I114" s="68">
        <v>0</v>
      </c>
      <c r="J114" s="68">
        <v>0</v>
      </c>
      <c r="K114" s="68">
        <v>0</v>
      </c>
      <c r="L114" s="80">
        <v>0</v>
      </c>
      <c r="M114" s="58"/>
      <c r="N114" s="71"/>
      <c r="O114" s="58"/>
      <c r="P114" s="58"/>
      <c r="Q114" s="58"/>
      <c r="R114" s="37"/>
      <c r="S114" s="29"/>
    </row>
    <row r="115" spans="2:19" x14ac:dyDescent="0.2">
      <c r="B115" s="85" t="s">
        <v>121</v>
      </c>
      <c r="C115" s="54" t="s">
        <v>30</v>
      </c>
      <c r="D115" s="55" t="s">
        <v>122</v>
      </c>
      <c r="E115" s="56">
        <f t="shared" ref="E115:E121" si="25">G115+H115+I115+K115</f>
        <v>0</v>
      </c>
      <c r="F115" s="56">
        <v>0</v>
      </c>
      <c r="G115" s="56">
        <f>G117+G119+G121</f>
        <v>0</v>
      </c>
      <c r="H115" s="56">
        <f>H117+H119+H121</f>
        <v>0</v>
      </c>
      <c r="I115" s="56">
        <f>I117+I119+I121</f>
        <v>0</v>
      </c>
      <c r="J115" s="56">
        <v>0</v>
      </c>
      <c r="K115" s="56">
        <f>K117+K119+K121</f>
        <v>0</v>
      </c>
      <c r="L115" s="57">
        <f>L117+L119+L121</f>
        <v>0</v>
      </c>
      <c r="M115" s="58"/>
      <c r="N115" s="71"/>
      <c r="O115" s="58"/>
      <c r="P115" s="58"/>
      <c r="Q115" s="58"/>
      <c r="R115" s="37"/>
      <c r="S115" s="29"/>
    </row>
    <row r="116" spans="2:19" x14ac:dyDescent="0.2">
      <c r="B116" s="85"/>
      <c r="C116" s="54" t="s">
        <v>32</v>
      </c>
      <c r="D116" s="55"/>
      <c r="E116" s="56">
        <f>E118+E120</f>
        <v>0</v>
      </c>
      <c r="F116" s="56">
        <f t="shared" ref="F116:G116" si="26">F118+F120</f>
        <v>0</v>
      </c>
      <c r="G116" s="56">
        <f t="shared" si="26"/>
        <v>0</v>
      </c>
      <c r="H116" s="56">
        <v>0</v>
      </c>
      <c r="I116" s="56">
        <v>0</v>
      </c>
      <c r="J116" s="56">
        <v>0</v>
      </c>
      <c r="K116" s="56">
        <v>0</v>
      </c>
      <c r="L116" s="57">
        <v>0</v>
      </c>
      <c r="M116" s="58"/>
      <c r="N116" s="71"/>
      <c r="O116" s="58"/>
      <c r="P116" s="58"/>
      <c r="Q116" s="58"/>
      <c r="R116" s="37"/>
      <c r="S116" s="29"/>
    </row>
    <row r="117" spans="2:19" x14ac:dyDescent="0.2">
      <c r="B117" s="79" t="s">
        <v>123</v>
      </c>
      <c r="C117" s="66" t="s">
        <v>30</v>
      </c>
      <c r="D117" s="67" t="s">
        <v>124</v>
      </c>
      <c r="E117" s="68">
        <f t="shared" si="25"/>
        <v>0</v>
      </c>
      <c r="F117" s="68">
        <v>0</v>
      </c>
      <c r="G117" s="68">
        <v>0</v>
      </c>
      <c r="H117" s="69">
        <v>0</v>
      </c>
      <c r="I117" s="69">
        <v>0</v>
      </c>
      <c r="J117" s="68">
        <v>0</v>
      </c>
      <c r="K117" s="69">
        <v>0</v>
      </c>
      <c r="L117" s="70">
        <v>0</v>
      </c>
      <c r="M117" s="58"/>
      <c r="N117" s="71"/>
      <c r="O117" s="58"/>
      <c r="P117" s="58"/>
      <c r="Q117" s="58"/>
      <c r="R117" s="37"/>
      <c r="S117" s="29"/>
    </row>
    <row r="118" spans="2:19" x14ac:dyDescent="0.2">
      <c r="B118" s="79"/>
      <c r="C118" s="66" t="s">
        <v>32</v>
      </c>
      <c r="D118" s="67"/>
      <c r="E118" s="68">
        <f t="shared" si="25"/>
        <v>0</v>
      </c>
      <c r="F118" s="68">
        <v>0</v>
      </c>
      <c r="G118" s="68">
        <v>0</v>
      </c>
      <c r="H118" s="69">
        <v>0</v>
      </c>
      <c r="I118" s="69">
        <v>0</v>
      </c>
      <c r="J118" s="68">
        <v>0</v>
      </c>
      <c r="K118" s="69">
        <v>0</v>
      </c>
      <c r="L118" s="70">
        <v>0</v>
      </c>
      <c r="M118" s="58"/>
      <c r="N118" s="71"/>
      <c r="O118" s="58"/>
      <c r="P118" s="58"/>
      <c r="Q118" s="58"/>
      <c r="R118" s="37"/>
      <c r="S118" s="29"/>
    </row>
    <row r="119" spans="2:19" x14ac:dyDescent="0.2">
      <c r="B119" s="79" t="s">
        <v>112</v>
      </c>
      <c r="C119" s="66" t="s">
        <v>30</v>
      </c>
      <c r="D119" s="67" t="s">
        <v>125</v>
      </c>
      <c r="E119" s="68">
        <f t="shared" si="25"/>
        <v>0</v>
      </c>
      <c r="F119" s="68">
        <v>0</v>
      </c>
      <c r="G119" s="68">
        <v>0</v>
      </c>
      <c r="H119" s="69">
        <v>0</v>
      </c>
      <c r="I119" s="69">
        <v>0</v>
      </c>
      <c r="J119" s="68">
        <f t="shared" ref="J119:J121" si="27">(G119+H119+I119)*10/100</f>
        <v>0</v>
      </c>
      <c r="K119" s="69">
        <v>0</v>
      </c>
      <c r="L119" s="70">
        <v>0</v>
      </c>
      <c r="M119" s="58"/>
      <c r="N119" s="71"/>
      <c r="O119" s="58"/>
      <c r="P119" s="58"/>
      <c r="Q119" s="58"/>
      <c r="R119" s="37"/>
      <c r="S119" s="29"/>
    </row>
    <row r="120" spans="2:19" x14ac:dyDescent="0.2">
      <c r="B120" s="79"/>
      <c r="C120" s="66" t="s">
        <v>32</v>
      </c>
      <c r="D120" s="67"/>
      <c r="E120" s="68">
        <v>0</v>
      </c>
      <c r="F120" s="68">
        <v>0</v>
      </c>
      <c r="G120" s="68">
        <v>0</v>
      </c>
      <c r="H120" s="69">
        <v>0</v>
      </c>
      <c r="I120" s="69">
        <v>0</v>
      </c>
      <c r="J120" s="68">
        <v>0</v>
      </c>
      <c r="K120" s="69">
        <v>0</v>
      </c>
      <c r="L120" s="70">
        <v>0</v>
      </c>
      <c r="M120" s="58"/>
      <c r="N120" s="71"/>
      <c r="O120" s="58"/>
      <c r="P120" s="58"/>
      <c r="Q120" s="58"/>
      <c r="R120" s="37"/>
      <c r="S120" s="29"/>
    </row>
    <row r="121" spans="2:19" x14ac:dyDescent="0.2">
      <c r="B121" s="79" t="s">
        <v>114</v>
      </c>
      <c r="C121" s="66" t="s">
        <v>30</v>
      </c>
      <c r="D121" s="67" t="s">
        <v>126</v>
      </c>
      <c r="E121" s="68">
        <f t="shared" si="25"/>
        <v>0</v>
      </c>
      <c r="F121" s="68">
        <v>0</v>
      </c>
      <c r="G121" s="68">
        <v>0</v>
      </c>
      <c r="H121" s="69">
        <v>0</v>
      </c>
      <c r="I121" s="69">
        <v>0</v>
      </c>
      <c r="J121" s="68">
        <f t="shared" si="27"/>
        <v>0</v>
      </c>
      <c r="K121" s="69">
        <v>0</v>
      </c>
      <c r="L121" s="70">
        <v>0</v>
      </c>
      <c r="M121" s="58"/>
      <c r="N121" s="71"/>
      <c r="O121" s="58"/>
      <c r="P121" s="58"/>
      <c r="Q121" s="58"/>
      <c r="R121" s="37"/>
      <c r="S121" s="29"/>
    </row>
    <row r="122" spans="2:19" x14ac:dyDescent="0.2">
      <c r="B122" s="79"/>
      <c r="C122" s="66" t="s">
        <v>32</v>
      </c>
      <c r="D122" s="67"/>
      <c r="E122" s="68">
        <v>0</v>
      </c>
      <c r="F122" s="68">
        <v>0</v>
      </c>
      <c r="G122" s="68">
        <v>0</v>
      </c>
      <c r="H122" s="69">
        <v>0</v>
      </c>
      <c r="I122" s="69">
        <v>0</v>
      </c>
      <c r="J122" s="68">
        <v>0</v>
      </c>
      <c r="K122" s="69">
        <v>0</v>
      </c>
      <c r="L122" s="70">
        <v>0</v>
      </c>
      <c r="M122" s="58"/>
      <c r="N122" s="71"/>
      <c r="O122" s="58"/>
      <c r="P122" s="58"/>
      <c r="Q122" s="58"/>
      <c r="R122" s="37"/>
      <c r="S122" s="29"/>
    </row>
    <row r="123" spans="2:19" x14ac:dyDescent="0.2">
      <c r="B123" s="85" t="s">
        <v>127</v>
      </c>
      <c r="C123" s="54" t="s">
        <v>30</v>
      </c>
      <c r="D123" s="75">
        <v>59</v>
      </c>
      <c r="E123" s="56">
        <f>E125</f>
        <v>121</v>
      </c>
      <c r="F123" s="56">
        <f>J123+L123</f>
        <v>12</v>
      </c>
      <c r="G123" s="56">
        <f t="shared" ref="G123:L124" si="28">G125</f>
        <v>98</v>
      </c>
      <c r="H123" s="56">
        <f t="shared" si="28"/>
        <v>0</v>
      </c>
      <c r="I123" s="56">
        <f t="shared" si="28"/>
        <v>0</v>
      </c>
      <c r="J123" s="56">
        <f t="shared" si="28"/>
        <v>0</v>
      </c>
      <c r="K123" s="56">
        <f t="shared" si="28"/>
        <v>23</v>
      </c>
      <c r="L123" s="57">
        <f t="shared" si="28"/>
        <v>12</v>
      </c>
      <c r="M123" s="58"/>
      <c r="N123" s="71"/>
      <c r="O123" s="58"/>
      <c r="P123" s="58"/>
      <c r="Q123" s="58"/>
      <c r="R123" s="37"/>
      <c r="S123" s="29"/>
    </row>
    <row r="124" spans="2:19" x14ac:dyDescent="0.2">
      <c r="B124" s="85"/>
      <c r="C124" s="54" t="s">
        <v>32</v>
      </c>
      <c r="D124" s="55"/>
      <c r="E124" s="56">
        <f>E126</f>
        <v>121</v>
      </c>
      <c r="F124" s="56">
        <f>J124+L124</f>
        <v>12</v>
      </c>
      <c r="G124" s="56">
        <f t="shared" si="28"/>
        <v>32</v>
      </c>
      <c r="H124" s="56">
        <f t="shared" si="28"/>
        <v>33</v>
      </c>
      <c r="I124" s="56">
        <f t="shared" si="28"/>
        <v>33</v>
      </c>
      <c r="J124" s="56">
        <f t="shared" si="28"/>
        <v>0</v>
      </c>
      <c r="K124" s="56">
        <f t="shared" si="28"/>
        <v>23</v>
      </c>
      <c r="L124" s="57">
        <f t="shared" si="28"/>
        <v>12</v>
      </c>
      <c r="M124" s="58"/>
      <c r="N124" s="71"/>
      <c r="O124" s="58"/>
      <c r="P124" s="58"/>
      <c r="Q124" s="58"/>
      <c r="R124" s="37"/>
      <c r="S124" s="29"/>
    </row>
    <row r="125" spans="2:19" x14ac:dyDescent="0.2">
      <c r="B125" s="79" t="s">
        <v>128</v>
      </c>
      <c r="C125" s="66" t="s">
        <v>30</v>
      </c>
      <c r="D125" s="67" t="s">
        <v>129</v>
      </c>
      <c r="E125" s="68">
        <f>G125+H125+I125+K125</f>
        <v>121</v>
      </c>
      <c r="F125" s="68">
        <f>J125+L125</f>
        <v>12</v>
      </c>
      <c r="G125" s="68">
        <v>98</v>
      </c>
      <c r="H125" s="69">
        <v>0</v>
      </c>
      <c r="I125" s="69">
        <v>0</v>
      </c>
      <c r="J125" s="68">
        <v>0</v>
      </c>
      <c r="K125" s="69">
        <v>23</v>
      </c>
      <c r="L125" s="70">
        <v>12</v>
      </c>
      <c r="M125" s="58"/>
      <c r="N125" s="71"/>
      <c r="O125" s="58"/>
      <c r="P125" s="58"/>
      <c r="Q125" s="58"/>
      <c r="R125" s="37"/>
      <c r="S125" s="29"/>
    </row>
    <row r="126" spans="2:19" x14ac:dyDescent="0.2">
      <c r="B126" s="79"/>
      <c r="C126" s="66" t="s">
        <v>32</v>
      </c>
      <c r="D126" s="67"/>
      <c r="E126" s="68">
        <f>G126+H126+I126+K126</f>
        <v>121</v>
      </c>
      <c r="F126" s="68">
        <f>J126+L126</f>
        <v>12</v>
      </c>
      <c r="G126" s="68">
        <v>32</v>
      </c>
      <c r="H126" s="69">
        <v>33</v>
      </c>
      <c r="I126" s="69">
        <v>33</v>
      </c>
      <c r="J126" s="68">
        <v>0</v>
      </c>
      <c r="K126" s="69">
        <v>23</v>
      </c>
      <c r="L126" s="70">
        <v>12</v>
      </c>
      <c r="M126" s="58"/>
      <c r="N126" s="71"/>
      <c r="O126" s="58"/>
      <c r="P126" s="58"/>
      <c r="Q126" s="58"/>
      <c r="R126" s="37"/>
      <c r="S126" s="29"/>
    </row>
    <row r="127" spans="2:19" s="8" customFormat="1" x14ac:dyDescent="0.2">
      <c r="B127" s="53" t="s">
        <v>130</v>
      </c>
      <c r="C127" s="54" t="s">
        <v>30</v>
      </c>
      <c r="D127" s="55" t="s">
        <v>131</v>
      </c>
      <c r="E127" s="56">
        <f t="shared" ref="E127:L130" si="29">E129</f>
        <v>150</v>
      </c>
      <c r="F127" s="56">
        <f t="shared" si="29"/>
        <v>15</v>
      </c>
      <c r="G127" s="56">
        <f t="shared" si="29"/>
        <v>150</v>
      </c>
      <c r="H127" s="56">
        <f t="shared" si="29"/>
        <v>0</v>
      </c>
      <c r="I127" s="56">
        <f t="shared" si="29"/>
        <v>0</v>
      </c>
      <c r="J127" s="56">
        <f t="shared" si="29"/>
        <v>15</v>
      </c>
      <c r="K127" s="56">
        <f t="shared" si="29"/>
        <v>0</v>
      </c>
      <c r="L127" s="57">
        <f t="shared" si="29"/>
        <v>0</v>
      </c>
      <c r="M127" s="33"/>
      <c r="N127" s="34"/>
      <c r="O127" s="33"/>
      <c r="P127" s="74"/>
      <c r="Q127" s="74"/>
      <c r="R127" s="64"/>
      <c r="S127" s="86"/>
    </row>
    <row r="128" spans="2:19" s="8" customFormat="1" x14ac:dyDescent="0.2">
      <c r="B128" s="53"/>
      <c r="C128" s="54" t="s">
        <v>32</v>
      </c>
      <c r="D128" s="55"/>
      <c r="E128" s="56">
        <f t="shared" si="29"/>
        <v>150</v>
      </c>
      <c r="F128" s="56">
        <f t="shared" si="29"/>
        <v>15</v>
      </c>
      <c r="G128" s="56">
        <f t="shared" si="29"/>
        <v>0</v>
      </c>
      <c r="H128" s="56">
        <f t="shared" si="29"/>
        <v>0</v>
      </c>
      <c r="I128" s="56">
        <f t="shared" si="29"/>
        <v>150</v>
      </c>
      <c r="J128" s="56">
        <f t="shared" si="29"/>
        <v>15</v>
      </c>
      <c r="K128" s="56">
        <f t="shared" si="29"/>
        <v>0</v>
      </c>
      <c r="L128" s="57">
        <f t="shared" si="29"/>
        <v>0</v>
      </c>
      <c r="M128" s="33"/>
      <c r="N128" s="34"/>
      <c r="O128" s="33"/>
      <c r="P128" s="74"/>
      <c r="Q128" s="74"/>
      <c r="R128" s="64"/>
      <c r="S128" s="86"/>
    </row>
    <row r="129" spans="2:19" ht="15" customHeight="1" x14ac:dyDescent="0.2">
      <c r="B129" s="53" t="s">
        <v>132</v>
      </c>
      <c r="C129" s="54" t="s">
        <v>30</v>
      </c>
      <c r="D129" s="75">
        <v>71</v>
      </c>
      <c r="E129" s="56">
        <f t="shared" ref="E129:E136" si="30">G129+H129+I129+K129</f>
        <v>150</v>
      </c>
      <c r="F129" s="56">
        <f t="shared" si="5"/>
        <v>15</v>
      </c>
      <c r="G129" s="56">
        <f>G131</f>
        <v>150</v>
      </c>
      <c r="H129" s="56">
        <f t="shared" si="29"/>
        <v>0</v>
      </c>
      <c r="I129" s="56">
        <f t="shared" si="29"/>
        <v>0</v>
      </c>
      <c r="J129" s="56">
        <f t="shared" si="29"/>
        <v>15</v>
      </c>
      <c r="K129" s="56">
        <f t="shared" si="29"/>
        <v>0</v>
      </c>
      <c r="L129" s="57">
        <f t="shared" si="29"/>
        <v>0</v>
      </c>
      <c r="M129" s="87"/>
      <c r="N129" s="71"/>
      <c r="O129" s="87"/>
      <c r="P129" s="58"/>
      <c r="Q129" s="58"/>
      <c r="R129" s="37"/>
      <c r="S129" s="29"/>
    </row>
    <row r="130" spans="2:19" ht="15" customHeight="1" x14ac:dyDescent="0.2">
      <c r="B130" s="53"/>
      <c r="C130" s="54" t="s">
        <v>32</v>
      </c>
      <c r="D130" s="75"/>
      <c r="E130" s="56">
        <f t="shared" si="30"/>
        <v>150</v>
      </c>
      <c r="F130" s="56">
        <f t="shared" si="5"/>
        <v>15</v>
      </c>
      <c r="G130" s="56">
        <f>G132</f>
        <v>0</v>
      </c>
      <c r="H130" s="56">
        <f>H132</f>
        <v>0</v>
      </c>
      <c r="I130" s="56">
        <f t="shared" si="29"/>
        <v>150</v>
      </c>
      <c r="J130" s="56">
        <f t="shared" si="29"/>
        <v>15</v>
      </c>
      <c r="K130" s="56">
        <f t="shared" si="29"/>
        <v>0</v>
      </c>
      <c r="L130" s="57">
        <f t="shared" si="29"/>
        <v>0</v>
      </c>
      <c r="M130" s="87"/>
      <c r="N130" s="71"/>
      <c r="O130" s="87"/>
      <c r="P130" s="58"/>
      <c r="Q130" s="58"/>
      <c r="R130" s="37"/>
      <c r="S130" s="29"/>
    </row>
    <row r="131" spans="2:19" ht="16.5" customHeight="1" x14ac:dyDescent="0.2">
      <c r="B131" s="53" t="s">
        <v>133</v>
      </c>
      <c r="C131" s="54" t="s">
        <v>30</v>
      </c>
      <c r="D131" s="55" t="s">
        <v>134</v>
      </c>
      <c r="E131" s="56">
        <f>E133+E135</f>
        <v>150</v>
      </c>
      <c r="F131" s="56">
        <f t="shared" ref="F131:L132" si="31">F133+F135</f>
        <v>15</v>
      </c>
      <c r="G131" s="56">
        <f t="shared" si="31"/>
        <v>150</v>
      </c>
      <c r="H131" s="56">
        <f t="shared" si="31"/>
        <v>0</v>
      </c>
      <c r="I131" s="56">
        <f t="shared" si="31"/>
        <v>0</v>
      </c>
      <c r="J131" s="56">
        <f t="shared" si="31"/>
        <v>15</v>
      </c>
      <c r="K131" s="56">
        <f t="shared" si="31"/>
        <v>0</v>
      </c>
      <c r="L131" s="57">
        <f t="shared" si="31"/>
        <v>0</v>
      </c>
      <c r="M131" s="87"/>
      <c r="N131" s="71"/>
      <c r="O131" s="87"/>
      <c r="P131" s="58"/>
      <c r="Q131" s="58"/>
      <c r="R131" s="37"/>
      <c r="S131" s="29"/>
    </row>
    <row r="132" spans="2:19" ht="16.5" customHeight="1" x14ac:dyDescent="0.2">
      <c r="B132" s="53"/>
      <c r="C132" s="54" t="s">
        <v>32</v>
      </c>
      <c r="D132" s="55"/>
      <c r="E132" s="56">
        <f>E134+E136</f>
        <v>150</v>
      </c>
      <c r="F132" s="56">
        <f t="shared" si="31"/>
        <v>15</v>
      </c>
      <c r="G132" s="56">
        <f t="shared" si="31"/>
        <v>0</v>
      </c>
      <c r="H132" s="56">
        <f t="shared" si="31"/>
        <v>0</v>
      </c>
      <c r="I132" s="56">
        <f t="shared" si="31"/>
        <v>150</v>
      </c>
      <c r="J132" s="56">
        <f t="shared" si="31"/>
        <v>15</v>
      </c>
      <c r="K132" s="56">
        <f>SUM(K134:K134)</f>
        <v>0</v>
      </c>
      <c r="L132" s="57">
        <f>SUM(L134:L134)</f>
        <v>0</v>
      </c>
      <c r="M132" s="87"/>
      <c r="N132" s="71"/>
      <c r="O132" s="87"/>
      <c r="P132" s="58"/>
      <c r="Q132" s="58"/>
      <c r="R132" s="37"/>
      <c r="S132" s="29"/>
    </row>
    <row r="133" spans="2:19" ht="14.25" customHeight="1" x14ac:dyDescent="0.2">
      <c r="B133" s="65" t="s">
        <v>135</v>
      </c>
      <c r="C133" s="66" t="s">
        <v>30</v>
      </c>
      <c r="D133" s="67" t="s">
        <v>136</v>
      </c>
      <c r="E133" s="68">
        <f t="shared" si="30"/>
        <v>150</v>
      </c>
      <c r="F133" s="68">
        <f t="shared" ref="F133:F134" si="32">J133+L133</f>
        <v>15</v>
      </c>
      <c r="G133" s="68">
        <v>150</v>
      </c>
      <c r="H133" s="69">
        <v>0</v>
      </c>
      <c r="I133" s="69">
        <v>0</v>
      </c>
      <c r="J133" s="56">
        <f>(G133+H133+I133)*10%</f>
        <v>15</v>
      </c>
      <c r="K133" s="69">
        <v>0</v>
      </c>
      <c r="L133" s="70">
        <f>K133*10/100</f>
        <v>0</v>
      </c>
      <c r="M133" s="58"/>
      <c r="N133" s="71"/>
      <c r="O133" s="58"/>
      <c r="P133" s="58"/>
      <c r="Q133" s="58"/>
      <c r="R133" s="37"/>
      <c r="S133" s="29"/>
    </row>
    <row r="134" spans="2:19" ht="15" customHeight="1" x14ac:dyDescent="0.2">
      <c r="B134" s="88"/>
      <c r="C134" s="66" t="s">
        <v>32</v>
      </c>
      <c r="D134" s="78"/>
      <c r="E134" s="68">
        <f t="shared" si="30"/>
        <v>150</v>
      </c>
      <c r="F134" s="68">
        <f t="shared" si="32"/>
        <v>15</v>
      </c>
      <c r="G134" s="69">
        <v>0</v>
      </c>
      <c r="H134" s="69">
        <v>0</v>
      </c>
      <c r="I134" s="69">
        <v>150</v>
      </c>
      <c r="J134" s="68">
        <f>SUM(G134+H134+I134)*10/100</f>
        <v>15</v>
      </c>
      <c r="K134" s="69">
        <v>0</v>
      </c>
      <c r="L134" s="70">
        <f>K134*10/100</f>
        <v>0</v>
      </c>
      <c r="M134" s="58"/>
      <c r="N134" s="89"/>
      <c r="O134" s="58"/>
      <c r="P134" s="58"/>
      <c r="Q134" s="58"/>
      <c r="R134" s="37"/>
      <c r="S134" s="29"/>
    </row>
    <row r="135" spans="2:19" ht="15" customHeight="1" x14ac:dyDescent="0.2">
      <c r="B135" s="65" t="s">
        <v>96</v>
      </c>
      <c r="C135" s="66" t="s">
        <v>30</v>
      </c>
      <c r="D135" s="67" t="s">
        <v>137</v>
      </c>
      <c r="E135" s="68">
        <f t="shared" si="30"/>
        <v>0</v>
      </c>
      <c r="F135" s="68">
        <f>J135+L135</f>
        <v>0</v>
      </c>
      <c r="G135" s="68">
        <v>0</v>
      </c>
      <c r="H135" s="69">
        <v>0</v>
      </c>
      <c r="I135" s="69">
        <v>0</v>
      </c>
      <c r="J135" s="68">
        <f>SUM(G135+H135+I135)*10/100</f>
        <v>0</v>
      </c>
      <c r="K135" s="69">
        <v>0</v>
      </c>
      <c r="L135" s="70">
        <f>K135*10/100</f>
        <v>0</v>
      </c>
      <c r="M135" s="58"/>
      <c r="N135" s="89"/>
      <c r="O135" s="58"/>
      <c r="P135" s="58"/>
      <c r="Q135" s="58"/>
      <c r="R135" s="37"/>
      <c r="S135" s="29"/>
    </row>
    <row r="136" spans="2:19" ht="15" customHeight="1" thickBot="1" x14ac:dyDescent="0.25">
      <c r="B136" s="90"/>
      <c r="C136" s="91" t="s">
        <v>32</v>
      </c>
      <c r="D136" s="92"/>
      <c r="E136" s="93">
        <f t="shared" si="30"/>
        <v>0</v>
      </c>
      <c r="F136" s="93">
        <f t="shared" ref="F136" si="33">J136+L136</f>
        <v>0</v>
      </c>
      <c r="G136" s="94">
        <v>0</v>
      </c>
      <c r="H136" s="94">
        <v>0</v>
      </c>
      <c r="I136" s="94">
        <v>0</v>
      </c>
      <c r="J136" s="95">
        <f>SUM(G136+H136+I136)*10/100</f>
        <v>0</v>
      </c>
      <c r="K136" s="94">
        <v>0</v>
      </c>
      <c r="L136" s="96">
        <f>K136*10/100</f>
        <v>0</v>
      </c>
      <c r="M136" s="58"/>
      <c r="N136" s="89"/>
      <c r="O136" s="58"/>
      <c r="P136" s="58"/>
      <c r="Q136" s="58"/>
      <c r="R136" s="37"/>
      <c r="S136" s="29"/>
    </row>
    <row r="137" spans="2:19" x14ac:dyDescent="0.2">
      <c r="B137" s="97"/>
      <c r="C137" s="98"/>
      <c r="D137" s="97"/>
      <c r="E137" s="99"/>
      <c r="F137" s="99"/>
      <c r="G137" s="100"/>
      <c r="H137" s="100"/>
      <c r="I137" s="100"/>
      <c r="J137" s="99"/>
      <c r="K137" s="58"/>
      <c r="L137" s="58"/>
      <c r="M137" s="58"/>
      <c r="N137" s="89"/>
      <c r="O137" s="58"/>
      <c r="P137" s="58"/>
      <c r="Q137" s="58"/>
      <c r="R137" s="37"/>
      <c r="S137" s="29"/>
    </row>
    <row r="138" spans="2:19" s="5" customFormat="1" x14ac:dyDescent="0.2">
      <c r="B138" s="101"/>
      <c r="C138" s="101"/>
      <c r="D138" s="102"/>
      <c r="E138" s="102"/>
      <c r="F138" s="103"/>
      <c r="G138" s="103"/>
      <c r="H138" s="104"/>
      <c r="I138" s="104"/>
      <c r="J138" s="139"/>
      <c r="K138" s="139"/>
      <c r="L138" s="105"/>
      <c r="N138" s="6"/>
      <c r="O138"/>
      <c r="P138"/>
      <c r="Q138"/>
      <c r="R138"/>
      <c r="S138"/>
    </row>
    <row r="139" spans="2:19" s="5" customFormat="1" ht="14.25" x14ac:dyDescent="0.2">
      <c r="B139" s="102"/>
      <c r="C139" s="140"/>
      <c r="D139" s="140"/>
      <c r="E139" s="140"/>
      <c r="F139" s="140"/>
      <c r="G139" s="140"/>
      <c r="H139" s="104"/>
      <c r="I139" s="106"/>
      <c r="J139" s="106"/>
      <c r="K139" s="107"/>
      <c r="L139" s="107"/>
      <c r="N139" s="6"/>
      <c r="O139"/>
      <c r="P139"/>
      <c r="Q139"/>
      <c r="R139"/>
      <c r="S139"/>
    </row>
    <row r="140" spans="2:19" s="5" customFormat="1" x14ac:dyDescent="0.2">
      <c r="B140" s="102"/>
      <c r="C140" s="102"/>
      <c r="D140" s="102"/>
      <c r="E140" s="102"/>
      <c r="F140" s="103"/>
      <c r="G140" s="103"/>
      <c r="H140" s="104"/>
      <c r="I140" s="106"/>
      <c r="J140" s="106"/>
      <c r="K140" s="107"/>
      <c r="L140" s="107"/>
      <c r="N140" s="6"/>
      <c r="O140"/>
      <c r="P140"/>
      <c r="Q140"/>
      <c r="R140"/>
      <c r="S140"/>
    </row>
    <row r="141" spans="2:19" s="5" customFormat="1" x14ac:dyDescent="0.2">
      <c r="B141" s="101"/>
      <c r="C141" s="102"/>
      <c r="D141" s="102"/>
      <c r="E141" s="102"/>
      <c r="F141" s="103"/>
      <c r="G141" s="103"/>
      <c r="H141" s="104"/>
      <c r="I141" s="106"/>
      <c r="J141" s="106"/>
      <c r="K141" s="107"/>
      <c r="L141" s="107"/>
      <c r="N141" s="6"/>
      <c r="O141"/>
      <c r="P141"/>
      <c r="Q141"/>
      <c r="R141"/>
      <c r="S141"/>
    </row>
    <row r="142" spans="2:19" s="5" customFormat="1" x14ac:dyDescent="0.2">
      <c r="B142" s="101"/>
      <c r="C142" s="101"/>
      <c r="D142" s="102"/>
      <c r="F142" s="108"/>
      <c r="G142" s="108"/>
      <c r="H142" s="109"/>
      <c r="I142" s="109"/>
      <c r="J142" s="109"/>
      <c r="K142" s="101"/>
      <c r="L142" s="110"/>
      <c r="N142" s="6"/>
      <c r="O142"/>
      <c r="P142"/>
      <c r="Q142"/>
      <c r="R142"/>
      <c r="S142"/>
    </row>
    <row r="143" spans="2:19" s="5" customFormat="1" x14ac:dyDescent="0.2">
      <c r="B143" s="101"/>
      <c r="C143" s="101"/>
      <c r="D143" s="102"/>
      <c r="F143" s="108"/>
      <c r="G143" s="111"/>
      <c r="H143" s="111"/>
      <c r="I143" s="111"/>
      <c r="J143" s="111"/>
      <c r="K143" s="141"/>
      <c r="L143" s="141"/>
      <c r="N143" s="6"/>
      <c r="O143"/>
      <c r="P143"/>
      <c r="Q143"/>
      <c r="R143"/>
      <c r="S143"/>
    </row>
    <row r="144" spans="2:19" s="5" customFormat="1" x14ac:dyDescent="0.2">
      <c r="B144" s="112"/>
      <c r="C144" s="112"/>
      <c r="D144" s="97"/>
      <c r="E144" s="113"/>
      <c r="F144" s="113"/>
      <c r="G144" s="100"/>
      <c r="H144" s="100"/>
      <c r="I144" s="58"/>
      <c r="K144" s="114"/>
      <c r="L144" s="115"/>
      <c r="N144" s="6"/>
      <c r="O144"/>
      <c r="P144"/>
      <c r="Q144"/>
      <c r="R144"/>
      <c r="S144"/>
    </row>
    <row r="145" spans="2:19" s="5" customFormat="1" x14ac:dyDescent="0.2">
      <c r="B145" s="29"/>
      <c r="C145" s="29"/>
      <c r="D145" s="29"/>
      <c r="E145" s="116"/>
      <c r="F145" s="116"/>
      <c r="G145" s="116"/>
      <c r="H145" s="116"/>
      <c r="I145" s="117"/>
      <c r="K145" s="58"/>
      <c r="L145" s="58"/>
      <c r="N145" s="6"/>
      <c r="O145"/>
      <c r="P145"/>
      <c r="Q145"/>
      <c r="R145"/>
      <c r="S145"/>
    </row>
    <row r="146" spans="2:19" s="5" customFormat="1" x14ac:dyDescent="0.2">
      <c r="B146" s="29"/>
      <c r="C146" s="29"/>
      <c r="D146" s="29"/>
      <c r="E146" s="116"/>
      <c r="F146" s="116"/>
      <c r="G146" s="116"/>
      <c r="H146" s="116"/>
      <c r="I146" s="116"/>
      <c r="J146" s="116"/>
      <c r="K146" s="117"/>
      <c r="L146" s="29"/>
      <c r="N146" s="6"/>
      <c r="O146"/>
      <c r="P146"/>
      <c r="Q146"/>
      <c r="R146"/>
      <c r="S146"/>
    </row>
    <row r="148" spans="2:19" x14ac:dyDescent="0.2"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</row>
    <row r="149" spans="2:19" x14ac:dyDescent="0.2"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</row>
    <row r="154" spans="2:19" x14ac:dyDescent="0.2">
      <c r="K154" s="118"/>
    </row>
    <row r="155" spans="2:19" x14ac:dyDescent="0.2">
      <c r="K155" s="134"/>
      <c r="L155" s="134"/>
    </row>
  </sheetData>
  <mergeCells count="25">
    <mergeCell ref="B148:L148"/>
    <mergeCell ref="B149:L149"/>
    <mergeCell ref="K155:L155"/>
    <mergeCell ref="J18:J19"/>
    <mergeCell ref="K18:K19"/>
    <mergeCell ref="L18:L19"/>
    <mergeCell ref="J138:K138"/>
    <mergeCell ref="C139:G139"/>
    <mergeCell ref="K143:L143"/>
    <mergeCell ref="B12:L12"/>
    <mergeCell ref="B13:L13"/>
    <mergeCell ref="B18:B19"/>
    <mergeCell ref="C18:C19"/>
    <mergeCell ref="D18:D19"/>
    <mergeCell ref="E18:E19"/>
    <mergeCell ref="F18:F19"/>
    <mergeCell ref="G18:G19"/>
    <mergeCell ref="H18:H19"/>
    <mergeCell ref="I18:I19"/>
    <mergeCell ref="F11:L11"/>
    <mergeCell ref="H5:K5"/>
    <mergeCell ref="F7:L7"/>
    <mergeCell ref="F8:L8"/>
    <mergeCell ref="F9:L9"/>
    <mergeCell ref="F10:L10"/>
  </mergeCells>
  <pageMargins left="0.78740157480314965" right="0" top="0" bottom="0.59055118110236227" header="0" footer="0"/>
  <pageSetup paperSize="9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Buget 2021  (2)</vt:lpstr>
      <vt:lpstr>'Buget 2021  (2)'!Print_Area</vt:lpstr>
      <vt:lpstr>'Buget 2021  (2)'!Print_Titles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Daniela Serban</cp:lastModifiedBy>
  <dcterms:created xsi:type="dcterms:W3CDTF">2021-05-05T07:21:48Z</dcterms:created>
  <dcterms:modified xsi:type="dcterms:W3CDTF">2021-05-05T07:23:19Z</dcterms:modified>
</cp:coreProperties>
</file>